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9.xml" ContentType="application/vnd.openxmlformats-officedocument.spreadsheetml.worksheet+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_rels/sheet1.xml.rels" ContentType="application/vnd.openxmlformats-package.relationships+xml"/>
  <Override PartName="/xl/worksheets/_rels/sheet2.xml.rels" ContentType="application/vnd.openxmlformats-package.relationships+xml"/>
  <Override PartName="/xl/worksheets/_rels/sheet4.xml.rels" ContentType="application/vnd.openxmlformats-package.relationships+xml"/>
  <Override PartName="/xl/worksheets/_rels/sheet5.xml.rels" ContentType="application/vnd.openxmlformats-package.relationships+xml"/>
  <Override PartName="/xl/worksheets/_rels/sheet6.xml.rels" ContentType="application/vnd.openxmlformats-package.relationships+xml"/>
  <Override PartName="/xl/worksheets/_rels/sheet7.xml.rels" ContentType="application/vnd.openxmlformats-package.relationships+xml"/>
  <Override PartName="/xl/worksheets/sheet12.xml" ContentType="application/vnd.openxmlformats-officedocument.spreadsheetml.worksheet+xml"/>
  <Override PartName="/xl/worksheets/sheet13.xml" ContentType="application/vnd.openxmlformats-officedocument.spreadsheetml.worksheet+xml"/>
  <Override PartName="/xl/styles.xml" ContentType="application/vnd.openxmlformats-officedocument.spreadsheetml.styles+xml"/>
  <Override PartName="/xl/workbook.xml" ContentType="application/vnd.openxmlformats-officedocument.spreadsheetml.sheet.main+xml"/>
  <Override PartName="/xl/media/image6.jpeg" ContentType="image/jpeg"/>
  <Override PartName="/xl/media/image9.png" ContentType="image/png"/>
  <Override PartName="/xl/media/image7.jpeg" ContentType="image/jpeg"/>
  <Override PartName="/xl/media/image8.png" ContentType="image/png"/>
  <Override PartName="/xl/media/image10.png" ContentType="image/png"/>
  <Override PartName="/xl/sharedStrings.xml" ContentType="application/vnd.openxmlformats-officedocument.spreadsheetml.sharedStrings+xml"/>
  <Override PartName="/xl/externalLinks/_rels/externalLink1.xml.rels" ContentType="application/vnd.openxmlformats-package.relationships+xml"/>
  <Override PartName="/xl/externalLinks/externalLink1.xml" ContentType="application/vnd.openxmlformats-officedocument.spreadsheetml.externalLink+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_rels/drawing1.xml.rels" ContentType="application/vnd.openxmlformats-package.relationships+xml"/>
  <Override PartName="/xl/drawings/_rels/drawing2.xml.rels" ContentType="application/vnd.openxmlformats-package.relationships+xml"/>
  <Override PartName="/xl/drawings/_rels/drawing3.xml.rels" ContentType="application/vnd.openxmlformats-package.relationships+xml"/>
  <Override PartName="/xl/_rels/workbook.xml.rels" ContentType="application/vnd.openxmlformats-package.relationship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Details" sheetId="1" state="visible" r:id="rId2"/>
    <sheet name="1-Delimitation-zones" sheetId="2" state="visible" r:id="rId3"/>
    <sheet name="2-Ecosyst.-impactes-Surf." sheetId="3" state="visible" r:id="rId4"/>
    <sheet name="3-Priorisation-SE" sheetId="4" state="visible" r:id="rId5"/>
    <sheet name="4-Evaluation-Service-Condition" sheetId="5" state="visible" r:id="rId6"/>
    <sheet name="5-Bilan_cas1et2" sheetId="6" state="visible" r:id="rId7"/>
    <sheet name="5-Bilan_cas3" sheetId="7" state="visible" r:id="rId8"/>
    <sheet name="A1. Mat_impact_potentiel " sheetId="8" state="visible" r:id="rId9"/>
    <sheet name="A2. Reference_Condition" sheetId="9" state="visible" r:id="rId10"/>
    <sheet name="A3 Mat_capacite_basse" sheetId="10" state="visible" r:id="rId11"/>
    <sheet name="A4. Mat_capacite_moyenne" sheetId="11" state="visible" r:id="rId12"/>
    <sheet name="A5. Mat_capacite_Haute" sheetId="12" state="visible" r:id="rId13"/>
    <sheet name="A6. Mat_EcartType" sheetId="13" state="visible" r:id="rId14"/>
  </sheets>
  <externalReferences>
    <externalReference r:id="rId15"/>
  </externalReferences>
  <definedNames>
    <definedName function="false" hidden="false" name="BDD" vbProcedure="false">#REF!</definedName>
    <definedName function="false" hidden="false" name="Database" vbProcedure="false">#REF!</definedName>
    <definedName function="false" hidden="false" name="Score" vbProcedure="false">#REF!</definedName>
    <definedName function="false" hidden="false" localSheetId="1" name="_Ref47613499" vbProcedure="false">'1-Delimitation-zones'!$I$11</definedName>
    <definedName function="false" hidden="false" localSheetId="4" name="BDD" vbProcedure="false">#REF!</definedName>
    <definedName function="false" hidden="false" localSheetId="4" name="Database" vbProcedure="false">#REF!</definedName>
    <definedName function="false" hidden="false" localSheetId="4" name="Score" vbProcedure="false">#REF!</definedName>
    <definedName function="false" hidden="false" localSheetId="5" name="BDD" vbProcedure="false">#REF!</definedName>
    <definedName function="false" hidden="false" localSheetId="5" name="Database" vbProcedure="false">#REF!</definedName>
    <definedName function="false" hidden="false" localSheetId="5" name="Score" vbProcedure="false">#REF!</definedName>
    <definedName function="false" hidden="false" localSheetId="6" name="BDD" vbProcedure="false">#REF!</definedName>
    <definedName function="false" hidden="false" localSheetId="6" name="Database" vbProcedure="false">#REF!</definedName>
    <definedName function="false" hidden="false" localSheetId="6" name="Score" vbProcedure="false">#REF!</definedName>
    <definedName function="false" hidden="false" localSheetId="11" name="BDD" vbProcedure="false">#REF!</definedName>
    <definedName function="false" hidden="false" localSheetId="11" name="Database" vbProcedure="false">#REF!</definedName>
    <definedName function="false" hidden="false" localSheetId="11" name="Score" vbProcedure="false">#REF!</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<sst xmlns="http://schemas.openxmlformats.org/spreadsheetml/2006/main" count="2619" uniqueCount="430">
  <si>
    <t xml:space="preserve">Tableaux de résultats pour l'évaluation des services écosystémiques et leurs prises en compte dans les évaluations des incidences sur l’environnement</t>
  </si>
  <si>
    <t xml:space="preserve">Citation en cas de tout usage du guide ou de l'annexe:</t>
  </si>
  <si>
    <t xml:space="preserve">Campagne, C.S. et Roche, P.K. 2021. Guide pour la prise en compte des services écosystémiques dans les évaluations des incidences sur l’environnement, Guide méthodologique, DREAL, 131pages.</t>
  </si>
  <si>
    <t xml:space="preserve">Check-list des étapes de la méthode</t>
  </si>
  <si>
    <t xml:space="preserve">En noir les étapes générales</t>
  </si>
  <si>
    <t xml:space="preserve">En bleu les étapes spécifiques à l'utilisation de la matrice des capacités des Hauts-de-France</t>
  </si>
  <si>
    <t xml:space="preserve">ÉTAPE 1 : Délimitation des zones d’impact et des zones d’évaluations du projet</t>
  </si>
  <si>
    <t xml:space="preserve">Niveau d’évaluation 1 : La zone d’impact direct (et indirect) du projet</t>
  </si>
  <si>
    <t xml:space="preserve">Niveau d’évaluation 2 : La zone de délimitation du projet</t>
  </si>
  <si>
    <r>
      <rPr>
        <i val="true"/>
        <sz val="11"/>
        <color rgb="FF000000"/>
        <rFont val="Calibri"/>
        <family val="0"/>
        <charset val="134"/>
      </rPr>
      <t xml:space="preserve">Résultat 1 : </t>
    </r>
    <r>
      <rPr>
        <i val="true"/>
        <sz val="11"/>
        <color rgb="FF000000"/>
        <rFont val="Calibri Light"/>
        <family val="0"/>
        <charset val="134"/>
      </rPr>
      <t xml:space="preserve">Définition et cartographie des zones d’évaluations et d’impacts</t>
    </r>
  </si>
  <si>
    <t xml:space="preserve">ÉTAPE 2 : Identification des écosystèmes impactés</t>
  </si>
  <si>
    <t xml:space="preserve">Résultat 2 : Liste des écosystèmes et de leur surfaces au sein du périmètre d’étude aux différentes étapes considérées</t>
  </si>
  <si>
    <t xml:space="preserve">ÉTAPE 3 : Priorisation des services écosystémiques</t>
  </si>
  <si>
    <t xml:space="preserve">3.1.Choisir une liste existante de services ;</t>
  </si>
  <si>
    <t xml:space="preserve">3.2.Pour chaque service définir s’il est impacté par le projet, plan ou programme, par exemple, en fonction des écosystèmes impactés listés précédemment ;</t>
  </si>
  <si>
    <t xml:space="preserve">3.3.Pour chaque service, à partir de la littérature ou d’une méthode sollicitant des personnes cibles, définir s’il est un enjeu pour le territoire et s’il est important pour les personnes cibles ;</t>
  </si>
  <si>
    <t xml:space="preserve">3.4.Enfin à partir des réponses, définir le degré de priorité finale de chaque service ;</t>
  </si>
  <si>
    <t xml:space="preserve">3.5.En fonction du nombre de services en priorité forte, moyenne et faible, il faut au minimum prendre les services de priorité fortes et si possible plus.</t>
  </si>
  <si>
    <t xml:space="preserve">Résultat 3 : Liste des services écosystémiques pris en compte et leur priorité</t>
  </si>
  <si>
    <t xml:space="preserve">ÉTAPE 4 : Évaluation des services écosystémiques</t>
  </si>
  <si>
    <t xml:space="preserve">4.1. Choisir la méthode d’évaluation des services écosystémiques</t>
  </si>
  <si>
    <t xml:space="preserve">4.2. Appliquer la méthode ou les méthodes pour arriver à des valeurs par service.</t>
  </si>
  <si>
    <t xml:space="preserve">4.2.1. Prendre connaissance du rapport d’étude expliquant la méthode et les résultats</t>
  </si>
  <si>
    <t xml:space="preserve">4.2.2. Évaluer la condition des écosystèmes</t>
  </si>
  <si>
    <t xml:space="preserve">Cas 1. Il n'est pas possible de définir la condition des écosystèmes pour le PPP, le PPP comprend uniquement des variations de surfaces et des changements d'habitat. Seule une matrice de capacité pour les états initial et final est faite à partir de l’extraction des scores de la matrice des Hauts de France pour les services écosystémiques de notre étude pour les écosystèmes sur nos zones d'évaluation.</t>
  </si>
  <si>
    <t xml:space="preserve">Cas 2. La condition des écosystèmes est évaluée et il n'y a pas de variation de la condition entre l'état initial et l'état final. Une matrice de capacité avec la condition évaluée pour les états initial et final est faite à partir de l’extraction des scores des matrices de capacité faible, moyenne ou forte des Hauts de France en fonction des conditions des écosystèmes du projet (sans variation de la condition entre l'état initial et final).</t>
  </si>
  <si>
    <t xml:space="preserve">Cas 3. Le projet comprend des variations de la condition écologique entre l'état initial et l'état final, il convient de construire une matrice de capacité avec la condition de l'état initial et une matrice de capacité  avec la condition de l’état final. Pour cela, il faut extraire les scores des matrices des Hauts de France à condition faible, moyenne ou forte en fonction des conditions des écosystèmes du projet avec une variation de la condition entre l'état initial et final et donc dans 2 matrices.</t>
  </si>
  <si>
    <t xml:space="preserve">Si la condition ne peut pas être évaluée sur le terrain:</t>
  </si>
  <si>
    <t xml:space="preserve">Étape 1 : Déterminer les niveaux de condition structurelle et de condition biologique pour chacun des écosystèmes</t>
  </si>
  <si>
    <t xml:space="preserve">Étape 2 : Déterminer la condition écosystémique pour chaque écosystème et chaque groupe de services écosystémiques</t>
  </si>
  <si>
    <t xml:space="preserve">4.2.3.  Pour finir il faut pour chaque service prioritaire, sélectionner les scores dans la matrice des Région Hauts de France correspondant à la condition locale définie pour les écosystèmes impactés.</t>
  </si>
  <si>
    <t xml:space="preserve">Résultat 4 : Valeurs quantitatives ou qualitatives des services écosystémiques – préférentiellement liées à l’offre</t>
  </si>
  <si>
    <t xml:space="preserve">ÉTAPE 5 : Bilan des gains et pertes en services écosystémiques</t>
  </si>
  <si>
    <t xml:space="preserve">5.1 Faire le bilan des gains et des pertes par services</t>
  </si>
  <si>
    <t xml:space="preserve">5.1.1. Calculer les scores pondérés pour chaque état du PPP</t>
  </si>
  <si>
    <t xml:space="preserve">5.1.2. Calculer les sommes des scores pondérés de tous les écosystèmes pour un SE donné</t>
  </si>
  <si>
    <t xml:space="preserve">5.1.3. Calculer l’Impact Index (SEII)</t>
  </si>
  <si>
    <t xml:space="preserve">5.2 Standardiser les valeurs</t>
  </si>
  <si>
    <t xml:space="preserve">5.3 Définir l’importance de la variation en services écosystémiques</t>
  </si>
  <si>
    <t xml:space="preserve">5.4	 Représenter les résultats</t>
  </si>
  <si>
    <t xml:space="preserve">Résultat 5 : Gains et pertes en services écosystémiques</t>
  </si>
  <si>
    <t xml:space="preserve">ÉTAPE 6 : Intégration des résultats dans le rapport d’évaluation des incidences sur l’environnement</t>
  </si>
  <si>
    <t xml:space="preserve">6.1 Analyser les résultats</t>
  </si>
  <si>
    <t xml:space="preserve">6.2 Étudier des alternatives et mettre en place des mesures ERc</t>
  </si>
  <si>
    <t xml:space="preserve">6.3 Intégrer et confronter les pertes et gains en services avec les autres parties de l’EIE</t>
  </si>
  <si>
    <t xml:space="preserve">Résultat 6 : Interprétation des résultats et justification des choix du PPP</t>
  </si>
  <si>
    <r>
      <rPr>
        <b val="true"/>
        <u val="single"/>
        <sz val="16"/>
        <color rgb="FF000000"/>
        <rFont val="Calibri"/>
        <family val="0"/>
        <charset val="134"/>
      </rPr>
      <t xml:space="preserve">Résultat 1 </t>
    </r>
    <r>
      <rPr>
        <b val="true"/>
        <sz val="16"/>
        <color rgb="FF000000"/>
        <rFont val="Calibri"/>
        <family val="0"/>
        <charset val="134"/>
      </rPr>
      <t xml:space="preserve">: </t>
    </r>
    <r>
      <rPr>
        <sz val="16"/>
        <color rgb="FF000000"/>
        <rFont val="Calibri"/>
        <family val="0"/>
        <charset val="134"/>
      </rPr>
      <t xml:space="preserve">Définition et cartographie des zones d’impacts directs et indirects</t>
    </r>
  </si>
  <si>
    <t xml:space="preserve">Figure à faire pour le résultat 1: Cartographie ou schéma cartographique avec les différentes zones</t>
  </si>
  <si>
    <t xml:space="preserve">Niveaux d’impacts</t>
  </si>
  <si>
    <t xml:space="preserve">Niveaux d’évaluations</t>
  </si>
  <si>
    <t xml:space="preserve">Niveau 1: zone d’impact direct et indirect</t>
  </si>
  <si>
    <t xml:space="preserve">Niveau 1: zone d'impact direct et indirect</t>
  </si>
  <si>
    <t xml:space="preserve">Niveau 2 : délimitation du projet (ou Périmètre de la DUP)</t>
  </si>
  <si>
    <t xml:space="preserve">Exemple illustratif schématique des niveaux d’impacts et des niveaux d’évaluations </t>
  </si>
  <si>
    <t xml:space="preserve">Exemple illustratif d’un projet de construction d’une portion de route secondaire.</t>
  </si>
  <si>
    <r>
      <rPr>
        <b val="true"/>
        <u val="single"/>
        <sz val="20"/>
        <color rgb="FF000000"/>
        <rFont val="Calibri"/>
        <family val="0"/>
        <charset val="134"/>
      </rPr>
      <t xml:space="preserve">Résultat 2 :</t>
    </r>
    <r>
      <rPr>
        <b val="true"/>
        <sz val="20"/>
        <color rgb="FF000000"/>
        <rFont val="Calibri"/>
        <family val="0"/>
        <charset val="134"/>
      </rPr>
      <t xml:space="preserve"> </t>
    </r>
    <r>
      <rPr>
        <sz val="20"/>
        <color rgb="FF000000"/>
        <rFont val="Calibri"/>
        <family val="0"/>
        <charset val="134"/>
      </rPr>
      <t xml:space="preserve">Liste des écosystèmes impactés et les surfaces avant et après projets</t>
    </r>
  </si>
  <si>
    <r>
      <rPr>
        <b val="true"/>
        <u val="single"/>
        <sz val="11"/>
        <color rgb="FF000000"/>
        <rFont val="Calibri"/>
        <family val="0"/>
        <charset val="134"/>
      </rPr>
      <t xml:space="preserve">Tableau à remplir pour le résultat 2 </t>
    </r>
    <r>
      <rPr>
        <b val="true"/>
        <sz val="11"/>
        <color rgb="FF000000"/>
        <rFont val="Calibri"/>
        <family val="0"/>
        <charset val="134"/>
      </rPr>
      <t xml:space="preserve">: </t>
    </r>
    <r>
      <rPr>
        <sz val="11"/>
        <color rgb="FF000000"/>
        <rFont val="Calibri"/>
        <family val="0"/>
        <charset val="134"/>
      </rPr>
      <t xml:space="preserve">Liste des écosystèmes impactés et les surfaces avant et après projets</t>
    </r>
  </si>
  <si>
    <t xml:space="preserve">Type d'écosystèmes</t>
  </si>
  <si>
    <t xml:space="preserve">Surface état initial</t>
  </si>
  <si>
    <t xml:space="preserve">Surface état intermédiaire</t>
  </si>
  <si>
    <t xml:space="preserve">Surface état final</t>
  </si>
  <si>
    <t xml:space="preserve">Surface modifiée ( Initial - Final)</t>
  </si>
  <si>
    <t xml:space="preserve">Code Habitat Matrice HdF</t>
  </si>
  <si>
    <t xml:space="preserve">Commentaires</t>
  </si>
  <si>
    <t xml:space="preserve">*les surfaces sont définies á partir du périmètre d’étude défini dans le projet. </t>
  </si>
  <si>
    <t xml:space="preserve">Exemple illustratif de tableau pour le Résultat 2</t>
  </si>
  <si>
    <t xml:space="preserve">Niveau 2 - Délimitation du projet</t>
  </si>
  <si>
    <t xml:space="preserve">Forêt feuillue</t>
  </si>
  <si>
    <t xml:space="preserve">H20</t>
  </si>
  <si>
    <t xml:space="preserve">Forêt de Charmes et Chênes rouvre en très bon état écologique</t>
  </si>
  <si>
    <t xml:space="preserve">Praire mésophile</t>
  </si>
  <si>
    <t xml:space="preserve">H12</t>
  </si>
  <si>
    <t xml:space="preserve">Prairie mésophile très diversifiée, partiellement pâturée</t>
  </si>
  <si>
    <t xml:space="preserve">Fourrés</t>
  </si>
  <si>
    <t xml:space="preserve">H19</t>
  </si>
  <si>
    <t xml:space="preserve">Régénération arbustive suite à un débroussaillement</t>
  </si>
  <si>
    <t xml:space="preserve">Terre nue chantier</t>
  </si>
  <si>
    <t xml:space="preserve">Route</t>
  </si>
  <si>
    <t xml:space="preserve">H33</t>
  </si>
  <si>
    <t xml:space="preserve">Route secondaire à 2 voies, bord gravillonné</t>
  </si>
  <si>
    <t xml:space="preserve">Bord de route</t>
  </si>
  <si>
    <t xml:space="preserve">H31</t>
  </si>
  <si>
    <t xml:space="preserve">Bords de routes qui seront fauchés régulièrement</t>
  </si>
  <si>
    <t xml:space="preserve">Pelouse restaurée</t>
  </si>
  <si>
    <t xml:space="preserve">H16</t>
  </si>
  <si>
    <t xml:space="preserve">Pelouse restaurée avec semis d'espèces locales</t>
  </si>
  <si>
    <t xml:space="preserve">Plantation feuillus</t>
  </si>
  <si>
    <t xml:space="preserve">H22</t>
  </si>
  <si>
    <t xml:space="preserve">Plantation de chênes </t>
  </si>
  <si>
    <t xml:space="preserve">Total</t>
  </si>
  <si>
    <t xml:space="preserve">Niveau 1 - Zone d'impacts directs et indirects</t>
  </si>
  <si>
    <r>
      <rPr>
        <b val="true"/>
        <u val="single"/>
        <sz val="16"/>
        <color rgb="FF000000"/>
        <rFont val="Calibri"/>
        <family val="0"/>
        <charset val="134"/>
      </rPr>
      <t xml:space="preserve">Résultat 3 :</t>
    </r>
    <r>
      <rPr>
        <sz val="16"/>
        <color rgb="FF000000"/>
        <rFont val="Calibri"/>
        <family val="0"/>
        <charset val="134"/>
      </rPr>
      <t xml:space="preserve"> Liste des services écosystémiques pris en compte et leur priorité</t>
    </r>
  </si>
  <si>
    <r>
      <rPr>
        <b val="true"/>
        <u val="single"/>
        <sz val="11"/>
        <color rgb="FF000000"/>
        <rFont val="Calibri"/>
        <family val="0"/>
        <charset val="134"/>
      </rPr>
      <t xml:space="preserve">Tableau à remplir pour le résultat 3 :</t>
    </r>
    <r>
      <rPr>
        <sz val="11"/>
        <color rgb="FF000000"/>
        <rFont val="Calibri"/>
        <family val="0"/>
        <charset val="134"/>
      </rPr>
      <t xml:space="preserve"> Liste des services écosystémiques pris en compte et leur priorité</t>
    </r>
  </si>
  <si>
    <t xml:space="preserve">1. Nature du PPP</t>
  </si>
  <si>
    <t xml:space="preserve">2. Contexte du PPP</t>
  </si>
  <si>
    <t xml:space="preserve">Résultat</t>
  </si>
  <si>
    <t xml:space="preserve">Méthode de priorisation et arbre de décision pour la priorité d’un service</t>
  </si>
  <si>
    <t xml:space="preserve">Services écosystémiques</t>
  </si>
  <si>
    <t xml:space="preserve">1. le service est-il potentiellement impacté par le projet, plan ou programme?</t>
  </si>
  <si>
    <t xml:space="preserve">2.1 le service est-il important pour les acteurs ?</t>
  </si>
  <si>
    <t xml:space="preserve">2.2 le service est-il un enjeu local ou est-il présent dans la réglementation du territoire ?</t>
  </si>
  <si>
    <t xml:space="preserve">Importance</t>
  </si>
  <si>
    <t xml:space="preserve">Quelle priorité pour ce SE?</t>
  </si>
  <si>
    <t xml:space="preserve">Exemple</t>
  </si>
  <si>
    <t xml:space="preserve">1 á 3 équivalant à  Fort / Moyen / Faible</t>
  </si>
  <si>
    <t xml:space="preserve">Oui / Non</t>
  </si>
  <si>
    <t xml:space="preserve">Forte / Moyenne / Faible</t>
  </si>
  <si>
    <t xml:space="preserve">Priorité forte - moyenne - faible</t>
  </si>
  <si>
    <t xml:space="preserve">Les valeurs de l'impact potentiel (Colonne 1) sont déterminées à l'aide de la table A1. Matrice de l'Impact Potentiel</t>
  </si>
  <si>
    <t xml:space="preserve">Exemple de tableau pour le Résultat 3 avec les résultats de l’exemple illustratif</t>
  </si>
  <si>
    <t xml:space="preserve">1. Impact potentiel</t>
  </si>
  <si>
    <t xml:space="preserve">2.1 Importance du SE pour les acteurs</t>
  </si>
  <si>
    <t xml:space="preserve">2.2 Enjeux local ou réglementaire spécifique </t>
  </si>
  <si>
    <t xml:space="preserve">2. Importance locale du SE</t>
  </si>
  <si>
    <t xml:space="preserve">Priorité</t>
  </si>
  <si>
    <t xml:space="preserve">Régulation du climat</t>
  </si>
  <si>
    <t xml:space="preserve">Fort</t>
  </si>
  <si>
    <t xml:space="preserve">Oui</t>
  </si>
  <si>
    <t xml:space="preserve">Forte</t>
  </si>
  <si>
    <t xml:space="preserve">Régulation des animaux vecteurs de maladies pour l'homme</t>
  </si>
  <si>
    <t xml:space="preserve">Moyen</t>
  </si>
  <si>
    <t xml:space="preserve">Non</t>
  </si>
  <si>
    <t xml:space="preserve">Faible</t>
  </si>
  <si>
    <t xml:space="preserve">Régulation des ravageurs</t>
  </si>
  <si>
    <t xml:space="preserve">Moyenne</t>
  </si>
  <si>
    <t xml:space="preserve">Offre d'habitat, de refuge et de nurserie</t>
  </si>
  <si>
    <t xml:space="preserve">Pollinisation et dispersion des graines</t>
  </si>
  <si>
    <t xml:space="preserve">Maintien de la qualité des eaux</t>
  </si>
  <si>
    <t xml:space="preserve">Maintien de la qualité du sol</t>
  </si>
  <si>
    <t xml:space="preserve">Contrôle de l'érosion</t>
  </si>
  <si>
    <t xml:space="preserve">Protection contre les tempêtes</t>
  </si>
  <si>
    <t xml:space="preserve">Régulation des inondations et des crues</t>
  </si>
  <si>
    <t xml:space="preserve">Limitation des nuisances visuelles, olfactives et sonores</t>
  </si>
  <si>
    <t xml:space="preserve">Production végétale alimentaire cultivée</t>
  </si>
  <si>
    <t xml:space="preserve">Production animale alimentaire élevée</t>
  </si>
  <si>
    <t xml:space="preserve">Ressource végétale et fongique alimentaire sauvage</t>
  </si>
  <si>
    <t xml:space="preserve">Ressource animale alimentaire sauvage</t>
  </si>
  <si>
    <t xml:space="preserve">Eau douce</t>
  </si>
  <si>
    <t xml:space="preserve">Matériaux et fibres</t>
  </si>
  <si>
    <t xml:space="preserve">Ressource secondaire pour l'agriculture</t>
  </si>
  <si>
    <t xml:space="preserve">Composées et matériel génétique des êtres vivants</t>
  </si>
  <si>
    <t xml:space="preserve">non</t>
  </si>
  <si>
    <t xml:space="preserve">Biomasse à vocation énergétique</t>
  </si>
  <si>
    <t xml:space="preserve">Emblème ou symbole</t>
  </si>
  <si>
    <t xml:space="preserve">Héritage (passé et futur) et existence</t>
  </si>
  <si>
    <t xml:space="preserve">Esthétique</t>
  </si>
  <si>
    <t xml:space="preserve">Activités récréatives</t>
  </si>
  <si>
    <t xml:space="preserve">Connaissance et éducation</t>
  </si>
  <si>
    <r>
      <rPr>
        <b val="true"/>
        <u val="single"/>
        <sz val="16"/>
        <color rgb="FF000000"/>
        <rFont val="Calibri"/>
        <family val="0"/>
        <charset val="134"/>
      </rPr>
      <t xml:space="preserve">Résultat 4 :</t>
    </r>
    <r>
      <rPr>
        <sz val="16"/>
        <color rgb="FF000000"/>
        <rFont val="Calibri"/>
        <family val="0"/>
        <charset val="134"/>
      </rPr>
      <t xml:space="preserve"> Évaluation des services écosystémiques et de la condition écosystémique des écosystèmes</t>
    </r>
  </si>
  <si>
    <t xml:space="preserve">Les résultats peuvent être sous différentes formes (Tableau, cartes).</t>
  </si>
  <si>
    <t xml:space="preserve">Si les valeurs de services sont par écosystèmes, voici le tableau type qui peut être fait :</t>
  </si>
  <si>
    <t xml:space="preserve">Avec l'utilisation de la matrice des capacités</t>
  </si>
  <si>
    <t xml:space="preserve">Cas 1. Il n'est pas possible de définir la condition des écosystèmes, le projet comprend uniquement des variations de surfaces et des changements d'habitat, seule une matrice de capacité pour les états initial et final est faite.</t>
  </si>
  <si>
    <t xml:space="preserve">Cas 2. La condition des écosystèmes est évaluée mais il n'y a pas de variation de la condition entre l'état initial et l'état final. Le projet comprend des variations de surfaces et des changements d'habitat. Une matrice de capacité avec la condition évaluée pour les états initial et final est faite.</t>
  </si>
  <si>
    <t xml:space="preserve">Cas 3. Le projet comprend des variations de la condition écologique entre l'état initial et l'état final, il convient de construire une matrice de capacité avec la condition de l'état initial et une matrice de capacité  avec la condition de l’état final.</t>
  </si>
  <si>
    <t xml:space="preserve">Exemple illustratif (CAS 1, une seule matrice pour les états initial et final sans condition des écosystèmes)</t>
  </si>
  <si>
    <t xml:space="preserve">Extraction des scores de la matrice des Hauts-de-France pour les services écosystémiques de notre étude pour les écosystèmes sur nos zones d'évaluation</t>
  </si>
  <si>
    <t xml:space="preserve">Matrice de capacité sans condition définie soit la matrice de capacité moyenne réduite au projet</t>
  </si>
  <si>
    <t xml:space="preserve">Exemple illustratif (CAS 2, une seule matrice avec la condition des écosystèmes qui ne varient pas entre les états initial et final)</t>
  </si>
  <si>
    <t xml:space="preserve">Extraction des scores des matrices des Hauts de France à condition faible, moyenne ou forte en fonction des conditions des écosystèmes du projet (sans variation de la condition entre l'état initial et l’état final) </t>
  </si>
  <si>
    <t xml:space="preserve">États initial et final</t>
  </si>
  <si>
    <t xml:space="preserve">Matrice de capacité avec la même condition des écosystèmes à l'état initial et à l'état final</t>
  </si>
  <si>
    <t xml:space="preserve">Condition Structurelle</t>
  </si>
  <si>
    <t xml:space="preserve">Condition biologique</t>
  </si>
  <si>
    <t xml:space="preserve">Groupe 1</t>
  </si>
  <si>
    <t xml:space="preserve">Groupe 2</t>
  </si>
  <si>
    <t xml:space="preserve">Groupe 3</t>
  </si>
  <si>
    <t xml:space="preserve">Groupe 4</t>
  </si>
  <si>
    <t xml:space="preserve">Groupe 5</t>
  </si>
  <si>
    <t xml:space="preserve">Groupe</t>
  </si>
  <si>
    <t xml:space="preserve">Bonne</t>
  </si>
  <si>
    <t xml:space="preserve">Haute</t>
  </si>
  <si>
    <t xml:space="preserve">Basse</t>
  </si>
  <si>
    <t xml:space="preserve">NA</t>
  </si>
  <si>
    <t xml:space="preserve">Exemple illustratif (CAS 3 - 2 matrices car les conditions différent entre l'état initial et final - cas non repris dans le guide)</t>
  </si>
  <si>
    <t xml:space="preserve">Cas 3. Le projet comprend des variations de la condition écologique entre l'état initial et l'état final, il convient de construire une matrice de capacité avec la condition de l'état initial et une matrice de capacité  avec la condition de l’état final</t>
  </si>
  <si>
    <t xml:space="preserve">Extraction des scores des matrices des Hauts de France à condition faible, moyenne ou forte en fonction des conditions des écosystèmes du projet avec une variation de la condition entre l'état initial et l’état final</t>
  </si>
  <si>
    <t xml:space="preserve">État initial</t>
  </si>
  <si>
    <t xml:space="preserve">Matrice de capacité avec la condition des écosystèmes à l'état initial</t>
  </si>
  <si>
    <t xml:space="preserve">État final</t>
  </si>
  <si>
    <t xml:space="preserve">Matrice de capacité avec la condition des écosystèmes à l'état final</t>
  </si>
  <si>
    <r>
      <rPr>
        <b val="true"/>
        <u val="single"/>
        <sz val="16"/>
        <color rgb="FF000000"/>
        <rFont val="Calibri"/>
        <family val="0"/>
        <charset val="134"/>
      </rPr>
      <t xml:space="preserve">Résultat 5 :</t>
    </r>
    <r>
      <rPr>
        <b val="true"/>
        <sz val="16"/>
        <color rgb="FF000000"/>
        <rFont val="Calibri"/>
        <family val="0"/>
        <charset val="134"/>
      </rPr>
      <t xml:space="preserve"> Gains et pertes en services écosystémiques</t>
    </r>
  </si>
  <si>
    <t xml:space="preserve">Nous présentons ici l'évaluation des gains et pertes en services écosystémiques pour l'exemple illustratif avec la matrice de capacité des Hauts-de-France avec le cas 1 soit sans définition de la condition et avec le cas 2 soit la condition évaluée et identique à l'état initial et à l'état final (Cas. 2) </t>
  </si>
  <si>
    <t xml:space="preserve">Exemple Illustratif : Cas 1. calcul du bilan avec la matrices de capacité sans condition </t>
  </si>
  <si>
    <t xml:space="preserve">Exemple Illustratif : Les matrices de capacités sans condition Résultat 4 (cas 1- voir Étape 4 Evaluation)</t>
  </si>
  <si>
    <t xml:space="preserve">Cas 1. Il n'est pas possible de définir la condition des écosystèmes, le projet comprend uniquement des variations de surfaces et des changements d'habitat, seule une matrice de capacité pour les états initial et final est faite</t>
  </si>
  <si>
    <t xml:space="preserve">Matrice de capacité sans condition (Cas 1)</t>
  </si>
  <si>
    <t xml:space="preserve">Rappel: Table des seuils d'importance d'Impact</t>
  </si>
  <si>
    <t xml:space="preserve">Signification statistique</t>
  </si>
  <si>
    <t xml:space="preserve">Risque d’erreur</t>
  </si>
  <si>
    <t xml:space="preserve">Valeur Seuil de différence</t>
  </si>
  <si>
    <t xml:space="preserve">Niveau d’impact</t>
  </si>
  <si>
    <t xml:space="preserve">Non significatif</t>
  </si>
  <si>
    <r>
      <rPr>
        <sz val="12"/>
        <rFont val="Symbol"/>
        <family val="0"/>
        <charset val="2"/>
      </rPr>
      <t xml:space="preserve">a</t>
    </r>
    <r>
      <rPr>
        <sz val="12"/>
        <rFont val="Calibri Light"/>
        <family val="0"/>
        <charset val="134"/>
      </rPr>
      <t xml:space="preserve">&gt;10%</t>
    </r>
  </si>
  <si>
    <t xml:space="preserve">Diff &lt;= 0.25</t>
  </si>
  <si>
    <t xml:space="preserve">NS</t>
  </si>
  <si>
    <t xml:space="preserve">Marginalement significatif</t>
  </si>
  <si>
    <r>
      <rPr>
        <sz val="12"/>
        <rFont val="Calibri Light"/>
        <family val="0"/>
        <charset val="134"/>
      </rPr>
      <t xml:space="preserve">10%&lt;</t>
    </r>
    <r>
      <rPr>
        <sz val="12"/>
        <rFont val="Symbol"/>
        <family val="0"/>
        <charset val="2"/>
      </rPr>
      <t xml:space="preserve">a</t>
    </r>
    <r>
      <rPr>
        <sz val="12"/>
        <rFont val="Calibri Light"/>
        <family val="0"/>
        <charset val="134"/>
      </rPr>
      <t xml:space="preserve">&lt;5%</t>
    </r>
  </si>
  <si>
    <t xml:space="preserve">0.25 &lt; Diff &lt;=0.35</t>
  </si>
  <si>
    <t xml:space="preserve">Significatif</t>
  </si>
  <si>
    <r>
      <rPr>
        <sz val="12"/>
        <rFont val="Calibri Light"/>
        <family val="0"/>
        <charset val="134"/>
      </rPr>
      <t xml:space="preserve">1%&lt;</t>
    </r>
    <r>
      <rPr>
        <sz val="12"/>
        <rFont val="Symbol"/>
        <family val="0"/>
        <charset val="2"/>
      </rPr>
      <t xml:space="preserve">a</t>
    </r>
    <r>
      <rPr>
        <sz val="12"/>
        <rFont val="Calibri Light"/>
        <family val="0"/>
        <charset val="134"/>
      </rPr>
      <t xml:space="preserve">&lt;5%</t>
    </r>
  </si>
  <si>
    <t xml:space="preserve">0.35 &lt; Diff &lt;=0.47</t>
  </si>
  <si>
    <t xml:space="preserve">Modéré</t>
  </si>
  <si>
    <t xml:space="preserve">Hautement significatif</t>
  </si>
  <si>
    <r>
      <rPr>
        <sz val="12"/>
        <rFont val="Calibri Light"/>
        <family val="0"/>
        <charset val="134"/>
      </rPr>
      <t xml:space="preserve">0.1%&lt;</t>
    </r>
    <r>
      <rPr>
        <sz val="12"/>
        <rFont val="Symbol"/>
        <family val="0"/>
        <charset val="2"/>
      </rPr>
      <t xml:space="preserve">a</t>
    </r>
    <r>
      <rPr>
        <sz val="12"/>
        <rFont val="Calibri Light"/>
        <family val="0"/>
        <charset val="134"/>
      </rPr>
      <t xml:space="preserve">&lt;1%</t>
    </r>
  </si>
  <si>
    <t xml:space="preserve">0.47&lt; Diff &lt;=0.60</t>
  </si>
  <si>
    <t xml:space="preserve">Très hautement significatif</t>
  </si>
  <si>
    <r>
      <rPr>
        <sz val="12"/>
        <rFont val="Symbol"/>
        <family val="0"/>
        <charset val="2"/>
      </rPr>
      <t xml:space="preserve">a</t>
    </r>
    <r>
      <rPr>
        <sz val="12"/>
        <rFont val="Calibri Light"/>
        <family val="0"/>
        <charset val="134"/>
      </rPr>
      <t xml:space="preserve">&lt;0.1%</t>
    </r>
  </si>
  <si>
    <t xml:space="preserve">Diff &gt;0.60</t>
  </si>
  <si>
    <t xml:space="preserve">Très fort</t>
  </si>
  <si>
    <t xml:space="preserve">Exemple Illustratif : Surface des écosystèmes pour le niveau d'évaluation 1 et 2 - Résultat 2</t>
  </si>
  <si>
    <t xml:space="preserve">Résultat 2 sur Niveau 1 - Zone d'impact directe et indirecte</t>
  </si>
  <si>
    <t xml:space="preserve">Prairie mésophile</t>
  </si>
  <si>
    <t xml:space="preserve">Somme Surface</t>
  </si>
  <si>
    <t xml:space="preserve">Surface état initial - avant-projet (Ha)</t>
  </si>
  <si>
    <t xml:space="preserve">Surface état intermédiaire  (Ha)</t>
  </si>
  <si>
    <t xml:space="preserve">Surface état final - après projet  (Ha)</t>
  </si>
  <si>
    <t xml:space="preserve">Résultat 2 sur Niveau 2 - Délimitation du projet</t>
  </si>
  <si>
    <t xml:space="preserve">Exemple Illustratif : les matrices de capacités pondérées ans condition (Cas 1) - Résultat 5</t>
  </si>
  <si>
    <r>
      <rPr>
        <sz val="18"/>
        <color rgb="FF000000"/>
        <rFont val="Calibri"/>
        <family val="0"/>
        <charset val="134"/>
      </rPr>
      <t xml:space="preserve">Matrices des </t>
    </r>
    <r>
      <rPr>
        <b val="true"/>
        <sz val="18"/>
        <color rgb="FF000000"/>
        <rFont val="Calibri"/>
        <family val="0"/>
        <charset val="134"/>
      </rPr>
      <t xml:space="preserve">scores pondérés</t>
    </r>
    <r>
      <rPr>
        <sz val="18"/>
        <color rgb="FF000000"/>
        <rFont val="Calibri"/>
        <family val="0"/>
        <charset val="134"/>
      </rPr>
      <t xml:space="preserve"> sans condition (Cas 1) - Niveau 2 - Délimitation du projet</t>
    </r>
  </si>
  <si>
    <t xml:space="preserve">Matrice des scores pondérés état initial - Niveau 2 - Périmètre du projet  : Matrice de capacité locale initiale x Surfaces Habitat / surface totale</t>
  </si>
  <si>
    <t xml:space="preserve">Matrice des scores pondérés état intermédiaire Niveau 2 - Périmètre du projet   : Matrice de capacité locale Finale x Surfaces Habitat / surface totale</t>
  </si>
  <si>
    <t xml:space="preserve">Niveau 2 : Délimitation du projet </t>
  </si>
  <si>
    <t xml:space="preserve">Somme des scores pondérés </t>
  </si>
  <si>
    <t xml:space="preserve">Qualification de la capacité en SE</t>
  </si>
  <si>
    <t xml:space="preserve">Bilan de l'impact sur les services écosystémiques</t>
  </si>
  <si>
    <t xml:space="preserve">Initial</t>
  </si>
  <si>
    <t xml:space="preserve">Intermédiaire</t>
  </si>
  <si>
    <t xml:space="preserve">Final</t>
  </si>
  <si>
    <t xml:space="preserve">SEII Intermédiaire</t>
  </si>
  <si>
    <t xml:space="preserve">SEII Après</t>
  </si>
  <si>
    <t xml:space="preserve">Différence Final-Initial</t>
  </si>
  <si>
    <t xml:space="preserve">Importance Impact</t>
  </si>
  <si>
    <t xml:space="preserve">Matrice des scores pondérés état final Niveau 2 - Périmètre du projet   : Matrice de capacité locale Finale x Surfaces Habitat / surface totale</t>
  </si>
  <si>
    <t xml:space="preserve">Zone d’évaluation 1</t>
  </si>
  <si>
    <t xml:space="preserve">Zone d’évaluation 2</t>
  </si>
  <si>
    <r>
      <rPr>
        <sz val="18"/>
        <color rgb="FF000000"/>
        <rFont val="Calibri"/>
        <family val="0"/>
        <charset val="134"/>
      </rPr>
      <t xml:space="preserve">Matrices des </t>
    </r>
    <r>
      <rPr>
        <b val="true"/>
        <sz val="18"/>
        <color rgb="FF000000"/>
        <rFont val="Calibri"/>
        <family val="0"/>
        <charset val="134"/>
      </rPr>
      <t xml:space="preserve">scores pondérés</t>
    </r>
    <r>
      <rPr>
        <sz val="18"/>
        <color rgb="FF000000"/>
        <rFont val="Calibri"/>
        <family val="0"/>
        <charset val="134"/>
      </rPr>
      <t xml:space="preserve">  sans condition (Cas 1) - Niveau 1 - Zone d'impact directe et indirecte</t>
    </r>
  </si>
  <si>
    <t xml:space="preserve">Matrice des scores pondérés état initial -Niveau 1 - Zone d'impact directe et indirecte : Matrice de capacité locale initiale x Surfaces Habitat / surface totale</t>
  </si>
  <si>
    <t xml:space="preserve">Exemple Illustratif : Résultats des impacts sur les services écosystémiques sans la prise en compte de la condition pour le Niveau 1: Zone d'impact directe et indirecte</t>
  </si>
  <si>
    <t xml:space="preserve">Matrice des scores pondérés état intermédiaire  - Niveau 1 - Zone d'impact directe et indirecte: Matrice de capacité locale Finale x Surfaces Habitat / surface totale</t>
  </si>
  <si>
    <t xml:space="preserve">Niveau 1: Zone d'impact directe et indirecte</t>
  </si>
  <si>
    <t xml:space="preserve"> Somme des scores pondérés </t>
  </si>
  <si>
    <t xml:space="preserve">Matrice des scores pondérés état final  - Niveau 1 - Zone d'impact directe et indirecte: Matrice de capacité locale Finale x Surfaces Habitat / surface totale</t>
  </si>
  <si>
    <t xml:space="preserve">Exemple Illustratif : Cas 2. calcul du bilan avec la matrices de capacité avec la même condition des écosystèmes à l'état initial et à l'état final</t>
  </si>
  <si>
    <t xml:space="preserve">Exemple Illustratif : Les matrices de capacités avec la condition des écosystèmes à l'état initial et à l'état final Résultat 4 (cas 2- voir Étape 4 Evaluation)</t>
  </si>
  <si>
    <t xml:space="preserve">Cas 2. La condition des écosystèmes est évaluée mais il n'y a pas de variation de la condition entre l'état initial et l'état final. Le projet comprend des variations de surfaces et des changements d'habitat. Une matrice de capacité avec la condition évaluée pour les états initial et final est faite</t>
  </si>
  <si>
    <t xml:space="preserve">Matrice de capacité modulée avec la même condition des écosystèmes à l'état initial et final</t>
  </si>
  <si>
    <t xml:space="preserve">Exemple Illustratif : les matrices de capacités pondérées avec la même condition des écosystèmes à l'état initial et à l'état final - Résultat 5</t>
  </si>
  <si>
    <r>
      <rPr>
        <sz val="18"/>
        <color rgb="FF000000"/>
        <rFont val="Calibri"/>
        <family val="0"/>
        <charset val="134"/>
      </rPr>
      <t xml:space="preserve">Matrices des </t>
    </r>
    <r>
      <rPr>
        <b val="true"/>
        <sz val="18"/>
        <color rgb="FF000000"/>
        <rFont val="Calibri"/>
        <family val="0"/>
        <charset val="134"/>
      </rPr>
      <t xml:space="preserve">scores pondérés</t>
    </r>
    <r>
      <rPr>
        <sz val="18"/>
        <color rgb="FF000000"/>
        <rFont val="Calibri"/>
        <family val="0"/>
        <charset val="134"/>
      </rPr>
      <t xml:space="preserve">  avec la même condition des écosystèmes à l'état initial et à l'état final Cas 2 -Niveau 2 - Délimitation du projet</t>
    </r>
  </si>
  <si>
    <t xml:space="preserve">Matrice des scores pondérés état initial -Niveau 2 - Périmètre du projet  : Matrice de capacité locale initiale x Surfaces Habitat / surface totale</t>
  </si>
  <si>
    <t xml:space="preserve">Exemple Illustratif : Résultats des impacts sur les services écosystémiques avec la même condition des écosystèmes à l'état initial et à l'état final (Cas 2) pour le Niveau 2 : Délimitation du projet </t>
  </si>
  <si>
    <t xml:space="preserve">InVEST</t>
  </si>
  <si>
    <t xml:space="preserve"> Différence en services écosystémiques rendus par les écosystèmes entre l’état initial et l’état final sur la zone d’évaluation 1 et d’impacts et la zone d’évaluation 2 soit la DUP</t>
  </si>
  <si>
    <t xml:space="preserve">Niveau 1: Emprise projet + travaux</t>
  </si>
  <si>
    <t xml:space="preserve">Niveau 2 : Délimitation du projet - DUP </t>
  </si>
  <si>
    <t xml:space="preserve">Niveau 2 : Délimitation du projet - DUP</t>
  </si>
  <si>
    <r>
      <rPr>
        <sz val="18"/>
        <color rgb="FF000000"/>
        <rFont val="Calibri"/>
        <family val="0"/>
        <charset val="134"/>
      </rPr>
      <t xml:space="preserve">Matrices des </t>
    </r>
    <r>
      <rPr>
        <b val="true"/>
        <sz val="18"/>
        <color rgb="FF000000"/>
        <rFont val="Calibri"/>
        <family val="0"/>
        <charset val="134"/>
      </rPr>
      <t xml:space="preserve">scores pondérés</t>
    </r>
    <r>
      <rPr>
        <sz val="18"/>
        <color rgb="FF000000"/>
        <rFont val="Calibri"/>
        <family val="0"/>
        <charset val="134"/>
      </rPr>
      <t xml:space="preserve"> avec la même condition des écosystèmes à l'état initial et à l'état final Cas 2  -Niveau 1 - Zone d'impact directe et indirecte</t>
    </r>
  </si>
  <si>
    <t xml:space="preserve">Exemple Illustratif : Résultats des impacts sur les services écosystémiques avec la même condition des écosystèmes à l'état initial et à l'état final (Cas 2) pour le Niveau 1: Zone d'impact directe et indirecte</t>
  </si>
  <si>
    <t xml:space="preserve">Nous présentons ici l'évaluation des gains et pertes en services écosystémiques pour l'exemple illustratif avec la matrice de capacité des Hauts-de-France avec le cas 3 pour la condition soit la condition évaluée et différentes à l'état initial et à l'état final</t>
  </si>
  <si>
    <t xml:space="preserve">Exemple Illustratif : Cas 3. calcul du bilan avec les matrices de capacités avec des conditions des écosystèmes différentes à l'état initial et à l'état final</t>
  </si>
  <si>
    <t xml:space="preserve">Exemple Illustratif : Les matrices de capacités avec des conditions des écosystèmes différentes à l'état initial et à l'état final Résultat 4 (cas 3- voir Tape 4 Evaluation)</t>
  </si>
  <si>
    <t xml:space="preserve">Matrice de capacités avec la condition des écosystèmes à l'état initial</t>
  </si>
  <si>
    <t xml:space="preserve">Matrice de capacités avec la condition des écosystèmes à l'état final</t>
  </si>
  <si>
    <t xml:space="preserve">Exemple Illustratif : les matrices de capacités pondérées avec des conditions des écosystèmes différentes à l'état initial et à l'état final - Résultat 5</t>
  </si>
  <si>
    <t xml:space="preserve">Matrices des scores pondérés avec des conditions des écosystèmes différentes à l'état initial et à l'état final Cas 3 -Niveau 2 - Délimitation du projet</t>
  </si>
  <si>
    <t xml:space="preserve">Matrices des scores pondérés avec des conditions des écosystèmes différentes à l'état initial et à l'état final Cas 3  -Niveau 1 - Zone d'impact directe et indirecte</t>
  </si>
  <si>
    <t xml:space="preserve">Matrice des impacts potentiels des écosystèmes sur les services écosystémiques définis á partir de la matrice des capacités des écosystèmes de la Région Hauts-de-France (Campagne et Roche 2019)</t>
  </si>
  <si>
    <t xml:space="preserve">Services de régulation et d'entretien</t>
  </si>
  <si>
    <t xml:space="preserve">Services d'approvisionnement</t>
  </si>
  <si>
    <t xml:space="preserve">Services culturels</t>
  </si>
  <si>
    <t xml:space="preserve">Régulation du climat et de la composition atmosphérique</t>
  </si>
  <si>
    <t xml:space="preserve">Régulation des animaux vecteurs de maladies pour L homme</t>
  </si>
  <si>
    <t xml:space="preserve">Offre habitat, de refuge et de nursery</t>
  </si>
  <si>
    <t xml:space="preserve">Ressource secondaire pour l'agriculture/ alimentation indirecte</t>
  </si>
  <si>
    <t xml:space="preserve">Végétation immergées</t>
  </si>
  <si>
    <t xml:space="preserve">Zones humides</t>
  </si>
  <si>
    <t xml:space="preserve">Cultures</t>
  </si>
  <si>
    <t xml:space="preserve">Prairies</t>
  </si>
  <si>
    <t xml:space="preserve">Habitats marges agricoles</t>
  </si>
  <si>
    <t xml:space="preserve">Landes et fourrés</t>
  </si>
  <si>
    <t xml:space="preserve">Haies et alignements</t>
  </si>
  <si>
    <t xml:space="preserve">Forêts</t>
  </si>
  <si>
    <t xml:space="preserve">Espaces verts urbains</t>
  </si>
  <si>
    <t xml:space="preserve">Espaces bâtis</t>
  </si>
  <si>
    <t xml:space="preserve">Routes et dépendances</t>
  </si>
  <si>
    <t xml:space="preserve">Espaces industriels</t>
  </si>
  <si>
    <t xml:space="preserve">Mer et Espaces en eau </t>
  </si>
  <si>
    <t xml:space="preserve">Plages et Côtes</t>
  </si>
  <si>
    <t xml:space="preserve">Zones dunaires vives</t>
  </si>
  <si>
    <t xml:space="preserve">Zones dunaires grises</t>
  </si>
  <si>
    <t xml:space="preserve">Les valeurs de 1 à 3 renseigne sur le niveau de capacité des différents écosystèmes pour les différents services. Une valeur de 3 indique qu'un écosystème donné à une forte capacité pour un service donné.</t>
  </si>
  <si>
    <t xml:space="preserve">GP1 </t>
  </si>
  <si>
    <t xml:space="preserve">Services écosystémiques fortement dépendants de la biomasse</t>
  </si>
  <si>
    <t xml:space="preserve">Condition structurelle</t>
  </si>
  <si>
    <t xml:space="preserve">GP2</t>
  </si>
  <si>
    <t xml:space="preserve">Services écosystémiques dépendants fortement de la biomasse et de la biodiversité</t>
  </si>
  <si>
    <t xml:space="preserve">GP3</t>
  </si>
  <si>
    <t xml:space="preserve">Services écosystémiques dépendants fortement de la biomasse et de certains éléments de biodiversité</t>
  </si>
  <si>
    <t xml:space="preserve">GP4</t>
  </si>
  <si>
    <t xml:space="preserve">Services écosystémiques dépendants faiblement de la biodiversité, mais sensibles à l'état général</t>
  </si>
  <si>
    <t xml:space="preserve">GP5</t>
  </si>
  <si>
    <t xml:space="preserve">Services écosystémiques dépendants fortement de la biodiversité</t>
  </si>
  <si>
    <t xml:space="preserve">VALEURS BASSES - SERVICES ECOSYSTEMIQUES
NOTA: les valeurs indiquées dans les cellules indiquent au 5ème percentile inférieure de la distribution des valeurs à dire d'expert. Elles doivent être utilisées pour les écosystèmes en condition écosystémique faible.
</t>
  </si>
  <si>
    <t xml:space="preserve">Code</t>
  </si>
  <si>
    <t xml:space="preserve">HABITAT</t>
  </si>
  <si>
    <t xml:space="preserve">SR1</t>
  </si>
  <si>
    <t xml:space="preserve">SR2</t>
  </si>
  <si>
    <t xml:space="preserve">SR3</t>
  </si>
  <si>
    <t xml:space="preserve">SR4</t>
  </si>
  <si>
    <t xml:space="preserve">SR5</t>
  </si>
  <si>
    <t xml:space="preserve">SR6</t>
  </si>
  <si>
    <t xml:space="preserve">SR7</t>
  </si>
  <si>
    <t xml:space="preserve">SR8</t>
  </si>
  <si>
    <t xml:space="preserve">SR9</t>
  </si>
  <si>
    <t xml:space="preserve">SR10</t>
  </si>
  <si>
    <t xml:space="preserve">SR11</t>
  </si>
  <si>
    <t xml:space="preserve">SA1</t>
  </si>
  <si>
    <t xml:space="preserve">SA2</t>
  </si>
  <si>
    <t xml:space="preserve">SA3</t>
  </si>
  <si>
    <t xml:space="preserve">SA4</t>
  </si>
  <si>
    <t xml:space="preserve">SA5</t>
  </si>
  <si>
    <t xml:space="preserve">SA6</t>
  </si>
  <si>
    <t xml:space="preserve">SA7</t>
  </si>
  <si>
    <t xml:space="preserve">SA8</t>
  </si>
  <si>
    <t xml:space="preserve">SA9</t>
  </si>
  <si>
    <t xml:space="preserve">SC1</t>
  </si>
  <si>
    <t xml:space="preserve">SC2</t>
  </si>
  <si>
    <t xml:space="preserve">SC3</t>
  </si>
  <si>
    <t xml:space="preserve">SC4</t>
  </si>
  <si>
    <t xml:space="preserve">SC5</t>
  </si>
  <si>
    <t xml:space="preserve">Habitats aquatiques</t>
  </si>
  <si>
    <t xml:space="preserve">H1</t>
  </si>
  <si>
    <t xml:space="preserve">Eaux douces</t>
  </si>
  <si>
    <t xml:space="preserve">H2</t>
  </si>
  <si>
    <t xml:space="preserve">Fonds ou rivages des plans d’eau non végétalisés</t>
  </si>
  <si>
    <t xml:space="preserve">H3</t>
  </si>
  <si>
    <t xml:space="preserve">Végétations aquatiques</t>
  </si>
  <si>
    <t xml:space="preserve">H4</t>
  </si>
  <si>
    <t xml:space="preserve">Eaux courantes</t>
  </si>
  <si>
    <t xml:space="preserve">H5</t>
  </si>
  <si>
    <t xml:space="preserve">Végétations immergées</t>
  </si>
  <si>
    <t xml:space="preserve">H6</t>
  </si>
  <si>
    <t xml:space="preserve">Végétations de ceinture des bords des eaux</t>
  </si>
  <si>
    <t xml:space="preserve">H7</t>
  </si>
  <si>
    <t xml:space="preserve">Bas marais, tourbières de transition, sources</t>
  </si>
  <si>
    <t xml:space="preserve">Habitats agricoles</t>
  </si>
  <si>
    <t xml:space="preserve">H8</t>
  </si>
  <si>
    <t xml:space="preserve">Steppes et prairies calcaires sèches</t>
  </si>
  <si>
    <t xml:space="preserve">H9</t>
  </si>
  <si>
    <t xml:space="preserve">Prairies acides et dunes fossiles</t>
  </si>
  <si>
    <t xml:space="preserve">H10</t>
  </si>
  <si>
    <t xml:space="preserve">Lisières humides à grandes herbes</t>
  </si>
  <si>
    <t xml:space="preserve">H11</t>
  </si>
  <si>
    <t xml:space="preserve">Prairies humides</t>
  </si>
  <si>
    <t xml:space="preserve">Prairies mésophiles</t>
  </si>
  <si>
    <t xml:space="preserve">H13</t>
  </si>
  <si>
    <t xml:space="preserve">Prairies à fourrage des plaines</t>
  </si>
  <si>
    <t xml:space="preserve">H14</t>
  </si>
  <si>
    <t xml:space="preserve">Prairies améliorés</t>
  </si>
  <si>
    <t xml:space="preserve">H15</t>
  </si>
  <si>
    <t xml:space="preserve">Bandes enherbées</t>
  </si>
  <si>
    <t xml:space="preserve">H17a</t>
  </si>
  <si>
    <t xml:space="preserve">Vergers</t>
  </si>
  <si>
    <t xml:space="preserve">H17b</t>
  </si>
  <si>
    <t xml:space="preserve">Vignobles</t>
  </si>
  <si>
    <t xml:space="preserve">Habitats forestiers</t>
  </si>
  <si>
    <t xml:space="preserve">H18</t>
  </si>
  <si>
    <t xml:space="preserve">Landes</t>
  </si>
  <si>
    <t xml:space="preserve">Forêts caducifoliées</t>
  </si>
  <si>
    <t xml:space="preserve">H21</t>
  </si>
  <si>
    <t xml:space="preserve">Forêts riveraines, forêts et fourrés très humides</t>
  </si>
  <si>
    <t xml:space="preserve">Plantations de feuillus et indéterminées</t>
  </si>
  <si>
    <t xml:space="preserve">H23</t>
  </si>
  <si>
    <t xml:space="preserve">Plantations de conifères</t>
  </si>
  <si>
    <t xml:space="preserve">H24</t>
  </si>
  <si>
    <t xml:space="preserve">Haies, alignements d'arbres</t>
  </si>
  <si>
    <t xml:space="preserve">Habitats urbains</t>
  </si>
  <si>
    <t xml:space="preserve">H25</t>
  </si>
  <si>
    <t xml:space="preserve">Parcs urbains et grands jardins</t>
  </si>
  <si>
    <t xml:space="preserve">H26</t>
  </si>
  <si>
    <t xml:space="preserve">Prairies à métaux lourds</t>
  </si>
  <si>
    <t xml:space="preserve">H27</t>
  </si>
  <si>
    <t xml:space="preserve">Espaces bâtis et urbains diffus</t>
  </si>
  <si>
    <t xml:space="preserve">H28</t>
  </si>
  <si>
    <t xml:space="preserve">Carrières en activité</t>
  </si>
  <si>
    <t xml:space="preserve">H29</t>
  </si>
  <si>
    <t xml:space="preserve">Carrières abandonnées</t>
  </si>
  <si>
    <t xml:space="preserve">H30</t>
  </si>
  <si>
    <t xml:space="preserve">Terrils</t>
  </si>
  <si>
    <t xml:space="preserve">Friches et abords de voies de communication</t>
  </si>
  <si>
    <t xml:space="preserve">H32</t>
  </si>
  <si>
    <t xml:space="preserve">Lagunes et réservoirs industriels</t>
  </si>
  <si>
    <t xml:space="preserve">Réseaux routiers et ferroviaires</t>
  </si>
  <si>
    <t xml:space="preserve">Habitats marins et littoraux</t>
  </si>
  <si>
    <t xml:space="preserve">H34.a</t>
  </si>
  <si>
    <t xml:space="preserve">Mers et océans - Graveleux</t>
  </si>
  <si>
    <t xml:space="preserve">H34.b</t>
  </si>
  <si>
    <t xml:space="preserve">Mers et océans - Sableux</t>
  </si>
  <si>
    <t xml:space="preserve">H34.c</t>
  </si>
  <si>
    <t xml:space="preserve">Récifs</t>
  </si>
  <si>
    <t xml:space="preserve">H35</t>
  </si>
  <si>
    <t xml:space="preserve">Estuaires et portions de fleuves et rivières soumis à marées</t>
  </si>
  <si>
    <t xml:space="preserve">H36</t>
  </si>
  <si>
    <t xml:space="preserve">Habitats côtiers soumis à marées</t>
  </si>
  <si>
    <t xml:space="preserve">H37</t>
  </si>
  <si>
    <t xml:space="preserve">Dépressions humides dunaires</t>
  </si>
  <si>
    <t xml:space="preserve">H38</t>
  </si>
  <si>
    <t xml:space="preserve">Plages de sables</t>
  </si>
  <si>
    <t xml:space="preserve">H39</t>
  </si>
  <si>
    <t xml:space="preserve">Plages de galets</t>
  </si>
  <si>
    <t xml:space="preserve">H40</t>
  </si>
  <si>
    <t xml:space="preserve">Côtes rocheuses et falaises</t>
  </si>
  <si>
    <t xml:space="preserve">H41</t>
  </si>
  <si>
    <t xml:space="preserve">Dunes blanches et grises</t>
  </si>
  <si>
    <t xml:space="preserve">H42</t>
  </si>
  <si>
    <t xml:space="preserve">Dunes arbustives et arborées</t>
  </si>
  <si>
    <t xml:space="preserve">VALEURS MOYENNES - SERVICES ECOSYSTEMIQUES
NOTA: les valeurs indiquées dans les cellules indiquent la valeur centrale estimée des scores de service écosystémique par habitats
</t>
  </si>
  <si>
    <t xml:space="preserve">Évaluation de la capacité des habitats de la Région Haut-de-France à fournir des services écosystémiques</t>
  </si>
  <si>
    <t xml:space="preserve">Étude effectuée en 2017 par l'IRSTEA en partenariat avec la DREAL Hauts-de-France</t>
  </si>
  <si>
    <t xml:space="preserve">Rapport complet diffusé en Janvier 2019 disponible : https://www.hauts-de-france.developpement-durable.gouv.fr/?Les-services-ecosystemiques-15560</t>
  </si>
  <si>
    <t xml:space="preserve">Citation du rapport: Campagne et Roche 2019. Évaluation de la capacité des écosystèmes de la région Hauts-de-France à produire des services écosystémiques, Rapport d’étude, IRSTEA, 49p</t>
  </si>
  <si>
    <t xml:space="preserve">Citation de la matrice: Campagne, C.S. et Roche, P. K. (2017) Matrice des capacités des habitats de la Région Haut-de-France. IRSTEA.</t>
  </si>
  <si>
    <t xml:space="preserve">Table reliant les services écosystémiques et les habitats de la région Hauts-de-France</t>
  </si>
  <si>
    <t xml:space="preserve">Score rempli à dire d'experts de 0 à 5 (pas de capacité à forte capacité) </t>
  </si>
  <si>
    <t xml:space="preserve">Rempli par 33 experts de la région Hauts-de-France  en 30 matrices </t>
  </si>
  <si>
    <t xml:space="preserve">Vergers et vignobles</t>
  </si>
  <si>
    <t xml:space="preserve">Estuaires, fleuves et rivières soumis à marées (colonne d'eau)</t>
  </si>
  <si>
    <t xml:space="preserve">VALEURS HAUTES - SERVICES ECOSYSTEMIQUES
NOTA: les valeurs indiquées dans les cellules indiquent au 95ème percentile de la distribution des valeurs à dire d'expert. Elles doivent être utilisées pour les écosystèmes en condition écosystémique bonne.
</t>
  </si>
  <si>
    <t xml:space="preserve">Voies de chemin de fer, friches et abords de voies de communication</t>
  </si>
  <si>
    <t xml:space="preserve">Ecart-types
NOTA: les valeurs indiquées dans les cellules indiquent les écart-types de la distribution des scores.
</t>
  </si>
</sst>
</file>

<file path=xl/styles.xml><?xml version="1.0" encoding="utf-8"?>
<styleSheet xmlns="http://schemas.openxmlformats.org/spreadsheetml/2006/main">
  <numFmts count="13">
    <numFmt numFmtId="164" formatCode="General"/>
    <numFmt numFmtId="165" formatCode="_-* #.##0\.00\ _€_-;\-* #.##0\.00\ _€_-;_-* \-??\ _€_-;_-@_-"/>
    <numFmt numFmtId="166" formatCode="_ * #,##0.00_ ;_ * \-#,##0.00_ ;_ * \-??_ ;_ @_ "/>
    <numFmt numFmtId="167" formatCode="0\ %"/>
    <numFmt numFmtId="168" formatCode="0.0_);[RED]\(0.0\)"/>
    <numFmt numFmtId="169" formatCode="0.0"/>
    <numFmt numFmtId="170" formatCode="0"/>
    <numFmt numFmtId="171" formatCode="0.00_);[RED]\(0.00\)"/>
    <numFmt numFmtId="172" formatCode="0.00"/>
    <numFmt numFmtId="173" formatCode="0.00\ %"/>
    <numFmt numFmtId="174" formatCode="0.0%"/>
    <numFmt numFmtId="175" formatCode="0.00E+00"/>
    <numFmt numFmtId="176" formatCode="0.000"/>
  </numFmts>
  <fonts count="40">
    <font>
      <sz val="11"/>
      <color rgb="FF000000"/>
      <name val="Calibri"/>
      <family val="0"/>
      <charset val="134"/>
    </font>
    <font>
      <sz val="10"/>
      <name val="Arial"/>
      <family val="0"/>
    </font>
    <font>
      <sz val="10"/>
      <name val="Arial"/>
      <family val="0"/>
    </font>
    <font>
      <sz val="10"/>
      <name val="Arial"/>
      <family val="0"/>
    </font>
    <font>
      <sz val="11"/>
      <name val="Calibri"/>
      <family val="0"/>
      <charset val="134"/>
    </font>
    <font>
      <b val="true"/>
      <sz val="16"/>
      <color rgb="FFFF0000"/>
      <name val="Calibri"/>
      <family val="0"/>
      <charset val="134"/>
    </font>
    <font>
      <sz val="11"/>
      <color rgb="FFFF0000"/>
      <name val="Calibri"/>
      <family val="0"/>
      <charset val="134"/>
    </font>
    <font>
      <b val="true"/>
      <u val="single"/>
      <sz val="11"/>
      <color rgb="FF000000"/>
      <name val="Calibri"/>
      <family val="0"/>
      <charset val="134"/>
    </font>
    <font>
      <sz val="11"/>
      <color rgb="FF4472C4"/>
      <name val="Calibri"/>
      <family val="0"/>
      <charset val="134"/>
    </font>
    <font>
      <b val="true"/>
      <sz val="11"/>
      <color rgb="FF000000"/>
      <name val="Calibri"/>
      <family val="0"/>
      <charset val="134"/>
    </font>
    <font>
      <i val="true"/>
      <sz val="11"/>
      <color rgb="FF000000"/>
      <name val="Calibri"/>
      <family val="0"/>
      <charset val="134"/>
    </font>
    <font>
      <i val="true"/>
      <sz val="11"/>
      <color rgb="FF000000"/>
      <name val="Calibri Light"/>
      <family val="0"/>
      <charset val="134"/>
    </font>
    <font>
      <b val="true"/>
      <u val="single"/>
      <sz val="16"/>
      <color rgb="FF000000"/>
      <name val="Calibri"/>
      <family val="0"/>
      <charset val="134"/>
    </font>
    <font>
      <b val="true"/>
      <sz val="16"/>
      <color rgb="FF000000"/>
      <name val="Calibri"/>
      <family val="0"/>
      <charset val="134"/>
    </font>
    <font>
      <sz val="16"/>
      <color rgb="FF000000"/>
      <name val="Calibri"/>
      <family val="0"/>
      <charset val="134"/>
    </font>
    <font>
      <b val="true"/>
      <sz val="12"/>
      <color rgb="FF000000"/>
      <name val="Calibri"/>
      <family val="0"/>
      <charset val="134"/>
    </font>
    <font>
      <b val="true"/>
      <u val="single"/>
      <sz val="20"/>
      <color rgb="FF000000"/>
      <name val="Calibri"/>
      <family val="0"/>
      <charset val="134"/>
    </font>
    <font>
      <b val="true"/>
      <sz val="20"/>
      <color rgb="FF000000"/>
      <name val="Calibri"/>
      <family val="0"/>
      <charset val="134"/>
    </font>
    <font>
      <sz val="20"/>
      <color rgb="FF000000"/>
      <name val="Calibri"/>
      <family val="0"/>
      <charset val="134"/>
    </font>
    <font>
      <b val="true"/>
      <i val="true"/>
      <sz val="11"/>
      <color rgb="FF000000"/>
      <name val="Calibri"/>
      <family val="0"/>
      <charset val="134"/>
    </font>
    <font>
      <sz val="11"/>
      <color rgb="FF231F20"/>
      <name val="Calibri"/>
      <family val="0"/>
      <charset val="134"/>
    </font>
    <font>
      <sz val="14"/>
      <color rgb="FF000000"/>
      <name val="Calibri"/>
      <family val="0"/>
      <charset val="134"/>
    </font>
    <font>
      <sz val="11"/>
      <color rgb="FF000000"/>
      <name val="Calibri Light"/>
      <family val="0"/>
      <charset val="134"/>
    </font>
    <font>
      <b val="true"/>
      <sz val="11"/>
      <color rgb="FF000000"/>
      <name val="Calibri Light"/>
      <family val="0"/>
      <charset val="134"/>
    </font>
    <font>
      <sz val="12"/>
      <color rgb="FF000000"/>
      <name val="Calibri"/>
      <family val="0"/>
      <charset val="134"/>
    </font>
    <font>
      <b val="true"/>
      <sz val="14"/>
      <color rgb="FF000000"/>
      <name val="Calibri"/>
      <family val="0"/>
      <charset val="134"/>
    </font>
    <font>
      <sz val="12"/>
      <name val="Calibri Light"/>
      <family val="0"/>
      <charset val="134"/>
    </font>
    <font>
      <b val="true"/>
      <sz val="12"/>
      <name val="Calibri Light"/>
      <family val="0"/>
      <charset val="134"/>
    </font>
    <font>
      <sz val="12"/>
      <name val="Symbol"/>
      <family val="0"/>
      <charset val="2"/>
    </font>
    <font>
      <sz val="18"/>
      <color rgb="FF000000"/>
      <name val="Calibri"/>
      <family val="0"/>
      <charset val="134"/>
    </font>
    <font>
      <b val="true"/>
      <sz val="18"/>
      <color rgb="FF000000"/>
      <name val="Calibri"/>
      <family val="0"/>
      <charset val="134"/>
    </font>
    <font>
      <b val="true"/>
      <sz val="11"/>
      <name val="Calibri"/>
      <family val="0"/>
      <charset val="134"/>
    </font>
    <font>
      <sz val="11"/>
      <color rgb="FF000000"/>
      <name val="Arial"/>
      <family val="0"/>
      <charset val="134"/>
    </font>
    <font>
      <sz val="8"/>
      <color rgb="FF000000"/>
      <name val="Marianne"/>
      <family val="0"/>
      <charset val="134"/>
    </font>
    <font>
      <b val="true"/>
      <sz val="10"/>
      <color rgb="FF000000"/>
      <name val="Marianne"/>
      <family val="0"/>
      <charset val="134"/>
    </font>
    <font>
      <sz val="22"/>
      <name val="Calibri"/>
      <family val="0"/>
      <charset val="134"/>
    </font>
    <font>
      <sz val="18"/>
      <name val="Calibri"/>
      <family val="0"/>
      <charset val="134"/>
    </font>
    <font>
      <sz val="12"/>
      <name val="Calibri"/>
      <family val="0"/>
      <charset val="134"/>
    </font>
    <font>
      <u val="single"/>
      <sz val="11"/>
      <color rgb="FF000000"/>
      <name val="Calibri"/>
      <family val="0"/>
      <charset val="134"/>
    </font>
    <font>
      <sz val="20"/>
      <name val="Calibri"/>
      <family val="0"/>
      <charset val="134"/>
    </font>
  </fonts>
  <fills count="41">
    <fill>
      <patternFill patternType="none"/>
    </fill>
    <fill>
      <patternFill patternType="gray125"/>
    </fill>
    <fill>
      <patternFill patternType="solid">
        <fgColor rgb="FFE2F0D9"/>
        <bgColor rgb="FFDEEBF7"/>
      </patternFill>
    </fill>
    <fill>
      <patternFill patternType="solid">
        <fgColor rgb="FFFFFFFF"/>
        <bgColor rgb="FFF2F2F2"/>
      </patternFill>
    </fill>
    <fill>
      <patternFill patternType="solid">
        <fgColor rgb="FFF2F2F2"/>
        <bgColor rgb="FFE2F0D9"/>
      </patternFill>
    </fill>
    <fill>
      <patternFill patternType="solid">
        <fgColor rgb="FFFBE5D6"/>
        <bgColor rgb="FFFFF2CC"/>
      </patternFill>
    </fill>
    <fill>
      <patternFill patternType="solid">
        <fgColor rgb="FFF8CBAD"/>
        <bgColor rgb="FFFCD5B5"/>
      </patternFill>
    </fill>
    <fill>
      <patternFill patternType="solid">
        <fgColor rgb="FFFFF2CC"/>
        <bgColor rgb="FFFBE5D6"/>
      </patternFill>
    </fill>
    <fill>
      <patternFill patternType="solid">
        <fgColor rgb="FFFFE699"/>
        <bgColor rgb="FFFFEB84"/>
      </patternFill>
    </fill>
    <fill>
      <patternFill patternType="solid">
        <fgColor rgb="FFDEEBF7"/>
        <bgColor rgb="FFDDEBF7"/>
      </patternFill>
    </fill>
    <fill>
      <patternFill patternType="solid">
        <fgColor rgb="FFBDD7EE"/>
        <bgColor rgb="FFB9CDE5"/>
      </patternFill>
    </fill>
    <fill>
      <patternFill patternType="solid">
        <fgColor rgb="FFBFBFBF"/>
        <bgColor rgb="FFB4C6E7"/>
      </patternFill>
    </fill>
    <fill>
      <patternFill patternType="solid">
        <fgColor rgb="FFEB3B13"/>
        <bgColor rgb="FFFF5050"/>
      </patternFill>
    </fill>
    <fill>
      <patternFill patternType="solid">
        <fgColor rgb="FFFFC000"/>
        <bgColor rgb="FFEFC119"/>
      </patternFill>
    </fill>
    <fill>
      <patternFill patternType="solid">
        <fgColor rgb="FFFFFF00"/>
        <bgColor rgb="FFFFEB84"/>
      </patternFill>
    </fill>
    <fill>
      <patternFill patternType="solid">
        <fgColor rgb="FFD9D9D9"/>
        <bgColor rgb="FFD0CECE"/>
      </patternFill>
    </fill>
    <fill>
      <patternFill patternType="solid">
        <fgColor rgb="FFC5E0B4"/>
        <bgColor rgb="FFC6E0B4"/>
      </patternFill>
    </fill>
    <fill>
      <patternFill patternType="solid">
        <fgColor rgb="FFB8CCE4"/>
        <bgColor rgb="FFB9CDE5"/>
      </patternFill>
    </fill>
    <fill>
      <patternFill patternType="solid">
        <fgColor rgb="FFD6E3BC"/>
        <bgColor rgb="FFD7E4BD"/>
      </patternFill>
    </fill>
    <fill>
      <patternFill patternType="solid">
        <fgColor rgb="FFEFC119"/>
        <bgColor rgb="FFFFC000"/>
      </patternFill>
    </fill>
    <fill>
      <patternFill patternType="solid">
        <fgColor rgb="FFF27900"/>
        <bgColor rgb="FFED7D31"/>
      </patternFill>
    </fill>
    <fill>
      <patternFill patternType="solid">
        <fgColor rgb="FFFF0000"/>
        <bgColor rgb="FFEB3B13"/>
      </patternFill>
    </fill>
    <fill>
      <patternFill patternType="solid">
        <fgColor rgb="FFED7D31"/>
        <bgColor rgb="FFF27900"/>
      </patternFill>
    </fill>
    <fill>
      <patternFill patternType="solid">
        <fgColor rgb="FFFF5050"/>
        <bgColor rgb="FFF8696B"/>
      </patternFill>
    </fill>
    <fill>
      <patternFill patternType="solid">
        <fgColor rgb="FFFFFF99"/>
        <bgColor rgb="FFFFEB84"/>
      </patternFill>
    </fill>
    <fill>
      <patternFill patternType="solid">
        <fgColor rgb="FFFAC090"/>
        <bgColor rgb="FFF8CBAD"/>
      </patternFill>
    </fill>
    <fill>
      <patternFill patternType="solid">
        <fgColor rgb="FF99CCFF"/>
        <bgColor rgb="FF9BC2E6"/>
      </patternFill>
    </fill>
    <fill>
      <patternFill patternType="solid">
        <fgColor rgb="FFDDEBF7"/>
        <bgColor rgb="FFDEEBF7"/>
      </patternFill>
    </fill>
    <fill>
      <patternFill patternType="solid">
        <fgColor rgb="FFFFEB84"/>
        <bgColor rgb="FFFFE699"/>
      </patternFill>
    </fill>
    <fill>
      <patternFill patternType="solid">
        <fgColor rgb="FFF8696B"/>
        <bgColor rgb="FFFF5050"/>
      </patternFill>
    </fill>
    <fill>
      <patternFill patternType="solid">
        <fgColor rgb="FF63BE7B"/>
        <bgColor rgb="FFA9D08E"/>
      </patternFill>
    </fill>
    <fill>
      <patternFill patternType="solid">
        <fgColor rgb="FFC6E0B4"/>
        <bgColor rgb="FFC5E0B4"/>
      </patternFill>
    </fill>
    <fill>
      <patternFill patternType="solid">
        <fgColor rgb="FFD0CECE"/>
        <bgColor rgb="FFD9D9D9"/>
      </patternFill>
    </fill>
    <fill>
      <patternFill patternType="solid">
        <fgColor rgb="FF9BC2E6"/>
        <bgColor rgb="FF99CCFF"/>
      </patternFill>
    </fill>
    <fill>
      <patternFill patternType="solid">
        <fgColor rgb="FFB4C6E7"/>
        <bgColor rgb="FFB8CCE4"/>
      </patternFill>
    </fill>
    <fill>
      <patternFill patternType="solid">
        <fgColor rgb="FFF4B084"/>
        <bgColor rgb="FFFAC090"/>
      </patternFill>
    </fill>
    <fill>
      <patternFill patternType="solid">
        <fgColor rgb="FFA9D08E"/>
        <bgColor rgb="FFA9D18E"/>
      </patternFill>
    </fill>
    <fill>
      <patternFill patternType="solid">
        <fgColor rgb="FFA9D18E"/>
        <bgColor rgb="FFA9D08E"/>
      </patternFill>
    </fill>
    <fill>
      <patternFill patternType="solid">
        <fgColor rgb="FFB9CDE5"/>
        <bgColor rgb="FFB8CCE4"/>
      </patternFill>
    </fill>
    <fill>
      <patternFill patternType="solid">
        <fgColor rgb="FFD7E4BD"/>
        <bgColor rgb="FFD6E3BC"/>
      </patternFill>
    </fill>
    <fill>
      <patternFill patternType="solid">
        <fgColor rgb="FFFCD5B5"/>
        <bgColor rgb="FFF8CBAD"/>
      </patternFill>
    </fill>
  </fills>
  <borders count="94">
    <border diagonalUp="false" diagonalDown="false">
      <left/>
      <right/>
      <top/>
      <bottom/>
      <diagonal/>
    </border>
    <border diagonalUp="false" diagonalDown="false">
      <left/>
      <right/>
      <top style="thin"/>
      <bottom/>
      <diagonal/>
    </border>
    <border diagonalUp="false" diagonalDown="false">
      <left style="medium"/>
      <right/>
      <top style="medium"/>
      <bottom style="thin"/>
      <diagonal/>
    </border>
    <border diagonalUp="false" diagonalDown="false">
      <left style="medium"/>
      <right style="thin"/>
      <top style="medium"/>
      <bottom style="thin"/>
      <diagonal/>
    </border>
    <border diagonalUp="false" diagonalDown="false">
      <left style="thin"/>
      <right style="thin"/>
      <top style="medium"/>
      <bottom style="thin"/>
      <diagonal/>
    </border>
    <border diagonalUp="false" diagonalDown="false">
      <left style="thin"/>
      <right style="medium"/>
      <top style="medium"/>
      <bottom style="thin"/>
      <diagonal/>
    </border>
    <border diagonalUp="false" diagonalDown="false">
      <left/>
      <right/>
      <top style="medium"/>
      <bottom style="thin"/>
      <diagonal/>
    </border>
    <border diagonalUp="false" diagonalDown="false">
      <left/>
      <right style="medium"/>
      <top style="medium"/>
      <bottom style="thin"/>
      <diagonal/>
    </border>
    <border diagonalUp="false" diagonalDown="false">
      <left style="medium"/>
      <right/>
      <top style="thin"/>
      <bottom style="thin"/>
      <diagonal/>
    </border>
    <border diagonalUp="false" diagonalDown="false">
      <left style="medium"/>
      <right style="thin"/>
      <top style="thin"/>
      <bottom style="thin"/>
      <diagonal/>
    </border>
    <border diagonalUp="false" diagonalDown="false">
      <left style="thin"/>
      <right style="thin"/>
      <top style="thin"/>
      <bottom style="thin"/>
      <diagonal/>
    </border>
    <border diagonalUp="false" diagonalDown="false">
      <left style="thin"/>
      <right style="medium"/>
      <top style="thin"/>
      <bottom style="thin"/>
      <diagonal/>
    </border>
    <border diagonalUp="false" diagonalDown="false">
      <left/>
      <right/>
      <top style="thin"/>
      <bottom style="thin"/>
      <diagonal/>
    </border>
    <border diagonalUp="false" diagonalDown="false">
      <left/>
      <right style="medium"/>
      <top style="thin"/>
      <bottom style="thin"/>
      <diagonal/>
    </border>
    <border diagonalUp="false" diagonalDown="false">
      <left style="medium"/>
      <right/>
      <top style="thin"/>
      <bottom style="medium"/>
      <diagonal/>
    </border>
    <border diagonalUp="false" diagonalDown="false">
      <left style="medium"/>
      <right style="thin"/>
      <top style="thin"/>
      <bottom style="medium"/>
      <diagonal/>
    </border>
    <border diagonalUp="false" diagonalDown="false">
      <left style="thin"/>
      <right style="thin"/>
      <top style="thin"/>
      <bottom style="medium"/>
      <diagonal/>
    </border>
    <border diagonalUp="false" diagonalDown="false">
      <left style="thin"/>
      <right style="medium"/>
      <top style="thin"/>
      <bottom style="medium"/>
      <diagonal/>
    </border>
    <border diagonalUp="false" diagonalDown="false">
      <left/>
      <right/>
      <top style="thin"/>
      <bottom style="medium"/>
      <diagonal/>
    </border>
    <border diagonalUp="false" diagonalDown="false">
      <left/>
      <right style="medium"/>
      <top style="thin"/>
      <bottom style="medium"/>
      <diagonal/>
    </border>
    <border diagonalUp="false" diagonalDown="false">
      <left style="medium"/>
      <right style="medium"/>
      <top style="medium"/>
      <bottom style="thin"/>
      <diagonal/>
    </border>
    <border diagonalUp="false" diagonalDown="false">
      <left style="thin"/>
      <right/>
      <top style="thin"/>
      <bottom style="thin"/>
      <diagonal/>
    </border>
    <border diagonalUp="false" diagonalDown="false">
      <left style="medium"/>
      <right style="medium"/>
      <top style="thin"/>
      <bottom style="medium"/>
      <diagonal/>
    </border>
    <border diagonalUp="false" diagonalDown="false">
      <left style="thin"/>
      <right style="thin"/>
      <top/>
      <bottom style="thin"/>
      <diagonal/>
    </border>
    <border diagonalUp="false" diagonalDown="false">
      <left style="medium"/>
      <right style="medium"/>
      <top style="thin"/>
      <bottom style="thin"/>
      <diagonal/>
    </border>
    <border diagonalUp="false" diagonalDown="false">
      <left style="medium"/>
      <right style="medium"/>
      <top style="medium"/>
      <bottom style="medium"/>
      <diagonal/>
    </border>
    <border diagonalUp="false" diagonalDown="false">
      <left style="medium"/>
      <right/>
      <top style="medium"/>
      <bottom style="medium"/>
      <diagonal/>
    </border>
    <border diagonalUp="false" diagonalDown="false">
      <left style="medium"/>
      <right style="thin"/>
      <top style="medium"/>
      <bottom/>
      <diagonal/>
    </border>
    <border diagonalUp="false" diagonalDown="false">
      <left style="thin"/>
      <right style="thin"/>
      <top style="medium"/>
      <bottom/>
      <diagonal/>
    </border>
    <border diagonalUp="false" diagonalDown="false">
      <left style="thin"/>
      <right style="medium"/>
      <top style="medium"/>
      <bottom/>
      <diagonal/>
    </border>
    <border diagonalUp="false" diagonalDown="false">
      <left style="medium"/>
      <right/>
      <top/>
      <bottom style="thin"/>
      <diagonal/>
    </border>
    <border diagonalUp="false" diagonalDown="false">
      <left style="thin"/>
      <right/>
      <top style="medium"/>
      <bottom style="medium"/>
      <diagonal/>
    </border>
    <border diagonalUp="false" diagonalDown="false">
      <left style="thin"/>
      <right/>
      <top/>
      <bottom style="thin"/>
      <diagonal/>
    </border>
    <border diagonalUp="false" diagonalDown="false">
      <left style="thin"/>
      <right/>
      <top style="thin"/>
      <bottom style="medium"/>
      <diagonal/>
    </border>
    <border diagonalUp="false" diagonalDown="false">
      <left/>
      <right/>
      <top/>
      <bottom style="thin"/>
      <diagonal/>
    </border>
    <border diagonalUp="false" diagonalDown="false">
      <left style="thick">
        <color rgb="FF4472C4"/>
      </left>
      <right style="thick">
        <color rgb="FF4472C4"/>
      </right>
      <top style="thick">
        <color rgb="FF4472C4"/>
      </top>
      <bottom style="thin">
        <color rgb="FF4472C4"/>
      </bottom>
      <diagonal/>
    </border>
    <border diagonalUp="false" diagonalDown="false">
      <left style="thick">
        <color rgb="FF4472C4"/>
      </left>
      <right style="thin">
        <color rgb="FF4472C4"/>
      </right>
      <top style="thin">
        <color rgb="FF4472C4"/>
      </top>
      <bottom/>
      <diagonal/>
    </border>
    <border diagonalUp="false" diagonalDown="false">
      <left style="thin">
        <color rgb="FF4472C4"/>
      </left>
      <right style="thick">
        <color rgb="FF4472C4"/>
      </right>
      <top style="thin">
        <color rgb="FF4472C4"/>
      </top>
      <bottom/>
      <diagonal/>
    </border>
    <border diagonalUp="false" diagonalDown="false">
      <left style="thick">
        <color rgb="FF4472C4"/>
      </left>
      <right style="thin">
        <color rgb="FF4472C4"/>
      </right>
      <top style="thin">
        <color rgb="FF4472C4"/>
      </top>
      <bottom style="thin">
        <color rgb="FF4472C4"/>
      </bottom>
      <diagonal/>
    </border>
    <border diagonalUp="false" diagonalDown="false">
      <left style="thin">
        <color rgb="FF4472C4"/>
      </left>
      <right style="thin">
        <color rgb="FF4472C4"/>
      </right>
      <top style="thin">
        <color rgb="FF4472C4"/>
      </top>
      <bottom style="thin">
        <color rgb="FF4472C4"/>
      </bottom>
      <diagonal/>
    </border>
    <border diagonalUp="false" diagonalDown="false">
      <left style="thin">
        <color rgb="FF4472C4"/>
      </left>
      <right style="thick">
        <color rgb="FF4472C4"/>
      </right>
      <top style="thin">
        <color rgb="FF4472C4"/>
      </top>
      <bottom style="thin">
        <color rgb="FF4472C4"/>
      </bottom>
      <diagonal/>
    </border>
    <border diagonalUp="false" diagonalDown="false">
      <left style="thick">
        <color rgb="FF4472C4"/>
      </left>
      <right style="thin">
        <color rgb="FF4472C4"/>
      </right>
      <top style="thick">
        <color rgb="FF4472C4"/>
      </top>
      <bottom style="thin">
        <color rgb="FF4472C4"/>
      </bottom>
      <diagonal/>
    </border>
    <border diagonalUp="false" diagonalDown="false">
      <left style="thin">
        <color rgb="FF4472C4"/>
      </left>
      <right/>
      <top style="thin">
        <color rgb="FF4472C4"/>
      </top>
      <bottom style="thin">
        <color rgb="FF4472C4"/>
      </bottom>
      <diagonal/>
    </border>
    <border diagonalUp="false" diagonalDown="false">
      <left style="thick">
        <color rgb="FF4472C4"/>
      </left>
      <right/>
      <top/>
      <bottom/>
      <diagonal/>
    </border>
    <border diagonalUp="false" diagonalDown="false">
      <left style="thick">
        <color rgb="FF4472C4"/>
      </left>
      <right style="thin">
        <color rgb="FF4472C4"/>
      </right>
      <top style="thin">
        <color rgb="FF4472C4"/>
      </top>
      <bottom style="thick">
        <color rgb="FF4472C4"/>
      </bottom>
      <diagonal/>
    </border>
    <border diagonalUp="false" diagonalDown="false">
      <left style="thin">
        <color rgb="FF4472C4"/>
      </left>
      <right style="thin">
        <color rgb="FF4472C4"/>
      </right>
      <top style="thin">
        <color rgb="FF4472C4"/>
      </top>
      <bottom style="thick">
        <color rgb="FF4472C4"/>
      </bottom>
      <diagonal/>
    </border>
    <border diagonalUp="false" diagonalDown="false">
      <left style="thin">
        <color rgb="FF4472C4"/>
      </left>
      <right style="thick">
        <color rgb="FF4472C4"/>
      </right>
      <top style="thin">
        <color rgb="FF4472C4"/>
      </top>
      <bottom style="thick">
        <color rgb="FF4472C4"/>
      </bottom>
      <diagonal/>
    </border>
    <border diagonalUp="false" diagonalDown="false">
      <left style="medium"/>
      <right/>
      <top style="thin"/>
      <bottom/>
      <diagonal/>
    </border>
    <border diagonalUp="false" diagonalDown="false">
      <left/>
      <right/>
      <top style="medium"/>
      <bottom/>
      <diagonal/>
    </border>
    <border diagonalUp="false" diagonalDown="false">
      <left/>
      <right style="medium"/>
      <top style="medium"/>
      <bottom/>
      <diagonal/>
    </border>
    <border diagonalUp="false" diagonalDown="false">
      <left style="medium"/>
      <right style="thin"/>
      <top style="medium"/>
      <bottom style="medium"/>
      <diagonal/>
    </border>
    <border diagonalUp="false" diagonalDown="false">
      <left style="thin"/>
      <right style="thin"/>
      <top style="medium"/>
      <bottom style="medium"/>
      <diagonal/>
    </border>
    <border diagonalUp="false" diagonalDown="false">
      <left style="thin"/>
      <right style="medium"/>
      <top style="medium"/>
      <bottom style="medium"/>
      <diagonal/>
    </border>
    <border diagonalUp="false" diagonalDown="false">
      <left/>
      <right style="medium"/>
      <top/>
      <bottom/>
      <diagonal/>
    </border>
    <border diagonalUp="false" diagonalDown="false">
      <left/>
      <right style="thin"/>
      <top style="thin"/>
      <bottom style="thin"/>
      <diagonal/>
    </border>
    <border diagonalUp="false" diagonalDown="false">
      <left style="medium"/>
      <right style="medium"/>
      <top style="medium"/>
      <bottom/>
      <diagonal/>
    </border>
    <border diagonalUp="false" diagonalDown="false">
      <left style="thin"/>
      <right/>
      <top style="medium"/>
      <bottom style="thin"/>
      <diagonal/>
    </border>
    <border diagonalUp="false" diagonalDown="false">
      <left/>
      <right style="medium"/>
      <top/>
      <bottom style="medium"/>
      <diagonal/>
    </border>
    <border diagonalUp="false" diagonalDown="false">
      <left/>
      <right style="thin"/>
      <top style="medium"/>
      <bottom/>
      <diagonal/>
    </border>
    <border diagonalUp="false" diagonalDown="false">
      <left/>
      <right style="thin"/>
      <top style="thin"/>
      <bottom style="medium"/>
      <diagonal/>
    </border>
    <border diagonalUp="false" diagonalDown="false">
      <left style="medium"/>
      <right style="medium"/>
      <top/>
      <bottom/>
      <diagonal/>
    </border>
    <border diagonalUp="false" diagonalDown="false">
      <left style="medium"/>
      <right style="medium"/>
      <top/>
      <bottom style="medium"/>
      <diagonal/>
    </border>
    <border diagonalUp="false" diagonalDown="false">
      <left style="medium"/>
      <right/>
      <top style="medium"/>
      <bottom/>
      <diagonal/>
    </border>
    <border diagonalUp="false" diagonalDown="false">
      <left style="medium"/>
      <right style="thin"/>
      <top/>
      <bottom style="thin"/>
      <diagonal/>
    </border>
    <border diagonalUp="false" diagonalDown="false">
      <left/>
      <right style="medium"/>
      <top/>
      <bottom style="thin"/>
      <diagonal/>
    </border>
    <border diagonalUp="false" diagonalDown="false">
      <left/>
      <right style="thin"/>
      <top style="medium"/>
      <bottom style="thin"/>
      <diagonal/>
    </border>
    <border diagonalUp="false" diagonalDown="false">
      <left/>
      <right style="thin"/>
      <top/>
      <bottom style="thin"/>
      <diagonal/>
    </border>
    <border diagonalUp="false" diagonalDown="false">
      <left style="medium"/>
      <right style="thin"/>
      <top/>
      <bottom style="medium"/>
      <diagonal/>
    </border>
    <border diagonalUp="false" diagonalDown="false">
      <left/>
      <right style="thin"/>
      <top/>
      <bottom style="medium"/>
      <diagonal/>
    </border>
    <border diagonalUp="false" diagonalDown="false">
      <left style="medium">
        <color rgb="FF4472C4"/>
      </left>
      <right style="thin">
        <color rgb="FF4472C4"/>
      </right>
      <top style="medium">
        <color rgb="FF4472C4"/>
      </top>
      <bottom style="medium">
        <color rgb="FF4472C4"/>
      </bottom>
      <diagonal/>
    </border>
    <border diagonalUp="false" diagonalDown="false">
      <left style="thin">
        <color rgb="FF4472C4"/>
      </left>
      <right style="thin">
        <color rgb="FF4472C4"/>
      </right>
      <top style="medium">
        <color rgb="FF4472C4"/>
      </top>
      <bottom style="medium">
        <color rgb="FF4472C4"/>
      </bottom>
      <diagonal/>
    </border>
    <border diagonalUp="false" diagonalDown="false">
      <left style="thin">
        <color rgb="FF4472C4"/>
      </left>
      <right style="medium">
        <color rgb="FF4472C4"/>
      </right>
      <top style="medium">
        <color rgb="FF4472C4"/>
      </top>
      <bottom style="medium">
        <color rgb="FF4472C4"/>
      </bottom>
      <diagonal/>
    </border>
    <border diagonalUp="false" diagonalDown="false">
      <left style="thick">
        <color rgb="FF4472C4"/>
      </left>
      <right style="thin">
        <color rgb="FF4472C4"/>
      </right>
      <top style="thin">
        <color rgb="FF4472C4"/>
      </top>
      <bottom style="medium"/>
      <diagonal/>
    </border>
    <border diagonalUp="false" diagonalDown="false">
      <left/>
      <right style="medium"/>
      <top style="medium"/>
      <bottom style="medium"/>
      <diagonal/>
    </border>
    <border diagonalUp="false" diagonalDown="false">
      <left style="medium"/>
      <right style="thin"/>
      <top/>
      <bottom/>
      <diagonal/>
    </border>
    <border diagonalUp="false" diagonalDown="false">
      <left/>
      <right style="thin"/>
      <top/>
      <bottom/>
      <diagonal/>
    </border>
    <border diagonalUp="false" diagonalDown="false">
      <left style="thin"/>
      <right style="thin"/>
      <top/>
      <bottom/>
      <diagonal/>
    </border>
    <border diagonalUp="false" diagonalDown="false">
      <left style="thin"/>
      <right style="medium"/>
      <top/>
      <bottom/>
      <diagonal/>
    </border>
    <border diagonalUp="false" diagonalDown="false">
      <left/>
      <right/>
      <top/>
      <bottom style="medium"/>
      <diagonal/>
    </border>
    <border diagonalUp="false" diagonalDown="false">
      <left/>
      <right style="thin"/>
      <top style="medium"/>
      <bottom style="medium"/>
      <diagonal/>
    </border>
    <border diagonalUp="false" diagonalDown="false">
      <left style="medium"/>
      <right style="medium"/>
      <top style="thin"/>
      <bottom/>
      <diagonal/>
    </border>
    <border diagonalUp="false" diagonalDown="false">
      <left style="medium"/>
      <right style="thin"/>
      <top style="thin"/>
      <bottom/>
      <diagonal/>
    </border>
    <border diagonalUp="false" diagonalDown="false">
      <left style="thin"/>
      <right style="thin"/>
      <top style="thin"/>
      <bottom/>
      <diagonal/>
    </border>
    <border diagonalUp="false" diagonalDown="false">
      <left style="thin"/>
      <right/>
      <top style="thin"/>
      <bottom/>
      <diagonal/>
    </border>
    <border diagonalUp="false" diagonalDown="false">
      <left/>
      <right style="thin"/>
      <top style="thin"/>
      <bottom/>
      <diagonal/>
    </border>
    <border diagonalUp="false" diagonalDown="false">
      <left style="thin"/>
      <right style="medium"/>
      <top/>
      <bottom style="thin"/>
      <diagonal/>
    </border>
    <border diagonalUp="false" diagonalDown="false">
      <left style="medium"/>
      <right style="medium"/>
      <top/>
      <bottom style="thin"/>
      <diagonal/>
    </border>
    <border diagonalUp="false" diagonalDown="false">
      <left style="thin"/>
      <right style="medium"/>
      <top style="thin"/>
      <bottom/>
      <diagonal/>
    </border>
    <border diagonalUp="false" diagonalDown="false">
      <left style="thin"/>
      <right style="thin"/>
      <top/>
      <bottom style="medium"/>
      <diagonal/>
    </border>
    <border diagonalUp="false" diagonalDown="false">
      <left style="thin"/>
      <right style="medium"/>
      <top/>
      <bottom style="medium"/>
      <diagonal/>
    </border>
    <border diagonalUp="false" diagonalDown="false">
      <left/>
      <right style="medium"/>
      <top style="thin"/>
      <bottom/>
      <diagonal/>
    </border>
    <border diagonalUp="false" diagonalDown="false">
      <left style="thin"/>
      <right/>
      <top style="medium"/>
      <bottom/>
      <diagonal/>
    </border>
    <border diagonalUp="false" diagonalDown="false">
      <left style="thin"/>
      <right/>
      <top/>
      <bottom/>
      <diagonal/>
    </border>
    <border diagonalUp="false" diagonalDown="false">
      <left style="thin"/>
      <right/>
      <top/>
      <bottom style="medium"/>
      <diagonal/>
    </border>
  </borders>
  <cellStyleXfs count="36">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166" fontId="0" fillId="0" borderId="0" applyFont="true" applyBorder="false" applyAlignment="true" applyProtection="false">
      <alignment horizontal="general" vertical="bottom" textRotation="0" wrapText="false" indent="0" shrinkToFit="false"/>
    </xf>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5" fontId="0" fillId="0" borderId="0" applyFont="true" applyBorder="true" applyAlignment="true" applyProtection="true">
      <alignment horizontal="general" vertical="top" textRotation="0" wrapText="false" indent="0" shrinkToFit="false"/>
      <protection locked="false" hidden="false"/>
    </xf>
    <xf numFmtId="166" fontId="0" fillId="0" borderId="0" applyFont="true" applyBorder="false" applyAlignment="true" applyProtection="false">
      <alignment horizontal="general" vertical="bottom" textRotation="0" wrapText="false" indent="0" shrinkToFit="false"/>
    </xf>
    <xf numFmtId="165" fontId="0" fillId="0" borderId="0" applyFont="true" applyBorder="false" applyAlignment="true" applyProtection="false">
      <alignment horizontal="general" vertical="bottom" textRotation="0" wrapText="false" indent="0" shrinkToFit="false"/>
    </xf>
    <xf numFmtId="166" fontId="0" fillId="0" borderId="0" applyFont="true" applyBorder="false" applyAlignment="true" applyProtection="false">
      <alignment horizontal="general" vertical="bottom" textRotation="0" wrapText="false" indent="0" shrinkToFit="false"/>
    </xf>
    <xf numFmtId="164" fontId="4" fillId="0" borderId="0" applyFont="true" applyBorder="true" applyAlignment="true" applyProtection="true">
      <alignment horizontal="general" vertical="center"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fals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fals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false" hidden="false"/>
    </xf>
    <xf numFmtId="164" fontId="0" fillId="0" borderId="0" applyFont="true" applyBorder="true" applyAlignment="true" applyProtection="true">
      <alignment horizontal="general" vertical="center" textRotation="0" wrapText="false" indent="0" shrinkToFit="false"/>
      <protection locked="true" hidden="false"/>
    </xf>
    <xf numFmtId="164" fontId="0" fillId="0" borderId="0" applyFont="true" applyBorder="true" applyAlignment="true" applyProtection="true">
      <alignment horizontal="general" vertical="center"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7" fontId="0" fillId="0" borderId="0" applyFont="true" applyBorder="false" applyAlignment="true" applyProtection="false">
      <alignment horizontal="general" vertical="bottom" textRotation="0" wrapText="false" indent="0" shrinkToFit="false"/>
    </xf>
  </cellStyleXfs>
  <cellXfs count="849">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4" fontId="5" fillId="0" borderId="0" xfId="0" applyFont="true" applyBorder="true" applyAlignment="true" applyProtection="false">
      <alignment horizontal="center" vertical="center" textRotation="0" wrapText="true" indent="0" shrinkToFit="false"/>
      <protection locked="true" hidden="false"/>
    </xf>
    <xf numFmtId="164" fontId="6" fillId="0" borderId="0" xfId="0" applyFont="true" applyBorder="false" applyAlignment="false" applyProtection="false">
      <alignment horizontal="general" vertical="bottom" textRotation="0" wrapText="false" indent="0" shrinkToFit="false"/>
      <protection locked="true" hidden="false"/>
    </xf>
    <xf numFmtId="164" fontId="7" fillId="0" borderId="0" xfId="0" applyFont="true" applyBorder="false" applyAlignment="false" applyProtection="false">
      <alignment horizontal="general" vertical="bottom" textRotation="0" wrapText="false" indent="0" shrinkToFit="false"/>
      <protection locked="true" hidden="false"/>
    </xf>
    <xf numFmtId="164" fontId="8" fillId="0" borderId="0" xfId="0" applyFont="true" applyBorder="false" applyAlignment="false" applyProtection="false">
      <alignment horizontal="general" vertical="bottom" textRotation="0" wrapText="false" indent="0" shrinkToFit="false"/>
      <protection locked="true" hidden="false"/>
    </xf>
    <xf numFmtId="164" fontId="9" fillId="0" borderId="1" xfId="0" applyFont="true" applyBorder="true" applyAlignment="false" applyProtection="false">
      <alignment horizontal="general" vertical="bottom" textRotation="0" wrapText="false" indent="0" shrinkToFit="false"/>
      <protection locked="true" hidden="false"/>
    </xf>
    <xf numFmtId="164" fontId="0" fillId="0" borderId="1"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false" applyAlignment="false" applyProtection="false">
      <alignment horizontal="general" vertical="bottom" textRotation="0" wrapText="false" indent="0" shrinkToFit="false"/>
      <protection locked="true" hidden="false"/>
    </xf>
    <xf numFmtId="164" fontId="10" fillId="0" borderId="0" xfId="0" applyFont="true" applyBorder="false" applyAlignment="false" applyProtection="false">
      <alignment horizontal="general" vertical="bottom" textRotation="0" wrapText="false" indent="0" shrinkToFit="false"/>
      <protection locked="true" hidden="false"/>
    </xf>
    <xf numFmtId="164" fontId="9" fillId="0" borderId="0" xfId="0" applyFont="true" applyBorder="false" applyAlignment="false" applyProtection="false">
      <alignment horizontal="general" vertical="bottom" textRotation="0" wrapText="false" indent="0" shrinkToFit="false"/>
      <protection locked="true" hidden="false"/>
    </xf>
    <xf numFmtId="164" fontId="12" fillId="2" borderId="0" xfId="0" applyFont="true" applyBorder="false" applyAlignment="true" applyProtection="false">
      <alignment horizontal="left" vertical="center" textRotation="0" wrapText="false" indent="0" shrinkToFit="false"/>
      <protection locked="true" hidden="false"/>
    </xf>
    <xf numFmtId="164" fontId="0" fillId="2" borderId="0" xfId="0" applyFont="false" applyBorder="false" applyAlignment="false" applyProtection="false">
      <alignment horizontal="general" vertical="bottom" textRotation="0" wrapText="false" indent="0" shrinkToFit="false"/>
      <protection locked="true" hidden="false"/>
    </xf>
    <xf numFmtId="164" fontId="0" fillId="3" borderId="0" xfId="0" applyFont="false" applyBorder="false" applyAlignment="false" applyProtection="false">
      <alignment horizontal="general" vertical="bottom" textRotation="0" wrapText="false" indent="0" shrinkToFit="false"/>
      <protection locked="true" hidden="false"/>
    </xf>
    <xf numFmtId="164" fontId="9" fillId="3" borderId="0" xfId="0" applyFont="true" applyBorder="false" applyAlignment="false" applyProtection="false">
      <alignment horizontal="general" vertical="bottom" textRotation="0" wrapText="false" indent="0" shrinkToFit="false"/>
      <protection locked="true" hidden="false"/>
    </xf>
    <xf numFmtId="164" fontId="15" fillId="3" borderId="0" xfId="0" applyFont="true" applyBorder="false" applyAlignment="true" applyProtection="false">
      <alignment horizontal="justify" vertical="center" textRotation="0" wrapText="false" indent="0" shrinkToFit="false"/>
      <protection locked="true" hidden="false"/>
    </xf>
    <xf numFmtId="164" fontId="0" fillId="3" borderId="0" xfId="0" applyFont="true" applyBorder="false" applyAlignment="false" applyProtection="false">
      <alignment horizontal="general" vertical="bottom" textRotation="0" wrapText="false" indent="0" shrinkToFit="false"/>
      <protection locked="true" hidden="false"/>
    </xf>
    <xf numFmtId="164" fontId="10" fillId="3" borderId="0" xfId="0" applyFont="true" applyBorder="false" applyAlignment="true" applyProtection="false">
      <alignment horizontal="left" vertical="center" textRotation="0" wrapText="false" indent="0" shrinkToFit="false"/>
      <protection locked="true" hidden="false"/>
    </xf>
    <xf numFmtId="164" fontId="0" fillId="3" borderId="0" xfId="0" applyFont="true" applyBorder="false" applyAlignment="true" applyProtection="false">
      <alignment horizontal="center" vertical="bottom" textRotation="0" wrapText="false" indent="0" shrinkToFit="false"/>
      <protection locked="true" hidden="false"/>
    </xf>
    <xf numFmtId="164" fontId="0" fillId="3" borderId="0" xfId="0" applyFont="true" applyBorder="false" applyAlignment="true" applyProtection="false">
      <alignment horizontal="general" vertical="bottom" textRotation="0" wrapText="true" indent="0" shrinkToFit="false"/>
      <protection locked="true" hidden="false"/>
    </xf>
    <xf numFmtId="164" fontId="0" fillId="3" borderId="0" xfId="0" applyFont="true" applyBorder="false" applyAlignment="true" applyProtection="false">
      <alignment horizontal="left" vertical="bottom" textRotation="0" wrapText="false" indent="0" shrinkToFit="false"/>
      <protection locked="true" hidden="false"/>
    </xf>
    <xf numFmtId="164" fontId="16" fillId="2" borderId="0" xfId="0" applyFont="true" applyBorder="false" applyAlignment="true" applyProtection="false">
      <alignment horizontal="left" vertical="center" textRotation="0" wrapText="false" indent="0" shrinkToFit="false"/>
      <protection locked="true" hidden="false"/>
    </xf>
    <xf numFmtId="164" fontId="18" fillId="2" borderId="0" xfId="0" applyFont="true" applyBorder="false" applyAlignment="false" applyProtection="false">
      <alignment horizontal="general" vertical="bottom" textRotation="0" wrapText="false" indent="0" shrinkToFit="false"/>
      <protection locked="true" hidden="false"/>
    </xf>
    <xf numFmtId="164" fontId="18" fillId="2" borderId="0" xfId="0" applyFont="true" applyBorder="false" applyAlignment="true" applyProtection="false">
      <alignment horizontal="general" vertical="bottom" textRotation="0" wrapText="true" indent="0" shrinkToFit="false"/>
      <protection locked="true" hidden="false"/>
    </xf>
    <xf numFmtId="164" fontId="18" fillId="2" borderId="0" xfId="0" applyFont="true" applyBorder="false" applyAlignment="true" applyProtection="false">
      <alignment horizontal="left" vertical="bottom" textRotation="0" wrapText="false" indent="0" shrinkToFit="false"/>
      <protection locked="true" hidden="false"/>
    </xf>
    <xf numFmtId="164" fontId="7" fillId="3" borderId="0" xfId="0" applyFont="true" applyBorder="false" applyAlignment="true" applyProtection="false">
      <alignment horizontal="left" vertical="center" textRotation="0" wrapText="false" indent="0" shrinkToFit="false"/>
      <protection locked="true" hidden="false"/>
    </xf>
    <xf numFmtId="164" fontId="9" fillId="4" borderId="2" xfId="0" applyFont="true" applyBorder="true" applyAlignment="true" applyProtection="false">
      <alignment horizontal="center" vertical="center" textRotation="0" wrapText="true" indent="0" shrinkToFit="false"/>
      <protection locked="true" hidden="false"/>
    </xf>
    <xf numFmtId="164" fontId="9" fillId="4" borderId="3" xfId="0" applyFont="true" applyBorder="true" applyAlignment="true" applyProtection="false">
      <alignment horizontal="center" vertical="center" textRotation="0" wrapText="true" indent="0" shrinkToFit="false"/>
      <protection locked="true" hidden="false"/>
    </xf>
    <xf numFmtId="164" fontId="9" fillId="4" borderId="4" xfId="0" applyFont="true" applyBorder="true" applyAlignment="true" applyProtection="false">
      <alignment horizontal="center" vertical="center" textRotation="0" wrapText="true" indent="0" shrinkToFit="false"/>
      <protection locked="true" hidden="false"/>
    </xf>
    <xf numFmtId="164" fontId="9" fillId="4" borderId="5" xfId="0" applyFont="true" applyBorder="true" applyAlignment="true" applyProtection="false">
      <alignment horizontal="center" vertical="center" textRotation="0" wrapText="true" indent="0" shrinkToFit="false"/>
      <protection locked="true" hidden="false"/>
    </xf>
    <xf numFmtId="164" fontId="9" fillId="4" borderId="6" xfId="0" applyFont="true" applyBorder="true" applyAlignment="true" applyProtection="false">
      <alignment horizontal="center" vertical="center" textRotation="0" wrapText="true" indent="0" shrinkToFit="false"/>
      <protection locked="true" hidden="false"/>
    </xf>
    <xf numFmtId="164" fontId="9" fillId="4" borderId="7" xfId="0" applyFont="true" applyBorder="true" applyAlignment="true" applyProtection="false">
      <alignment horizontal="left" vertical="center" textRotation="0" wrapText="true" indent="0" shrinkToFit="false"/>
      <protection locked="true" hidden="false"/>
    </xf>
    <xf numFmtId="164" fontId="9" fillId="4" borderId="8" xfId="0" applyFont="true" applyBorder="true" applyAlignment="true" applyProtection="false">
      <alignment horizontal="center" vertical="center" textRotation="0" wrapText="true" indent="0" shrinkToFit="false"/>
      <protection locked="true" hidden="false"/>
    </xf>
    <xf numFmtId="164" fontId="0" fillId="4" borderId="9" xfId="0" applyFont="true" applyBorder="true" applyAlignment="true" applyProtection="false">
      <alignment horizontal="center" vertical="center" textRotation="0" wrapText="true" indent="0" shrinkToFit="false"/>
      <protection locked="true" hidden="false"/>
    </xf>
    <xf numFmtId="164" fontId="0" fillId="4" borderId="10" xfId="0" applyFont="true" applyBorder="true" applyAlignment="true" applyProtection="false">
      <alignment horizontal="center" vertical="center" textRotation="0" wrapText="true" indent="0" shrinkToFit="false"/>
      <protection locked="true" hidden="false"/>
    </xf>
    <xf numFmtId="164" fontId="0" fillId="4" borderId="11" xfId="0" applyFont="true" applyBorder="true" applyAlignment="true" applyProtection="false">
      <alignment horizontal="center" vertical="center" textRotation="0" wrapText="true" indent="0" shrinkToFit="false"/>
      <protection locked="true" hidden="false"/>
    </xf>
    <xf numFmtId="164" fontId="0" fillId="4" borderId="12" xfId="0" applyFont="true" applyBorder="true" applyAlignment="true" applyProtection="false">
      <alignment horizontal="center" vertical="center" textRotation="0" wrapText="true" indent="0" shrinkToFit="false"/>
      <protection locked="true" hidden="false"/>
    </xf>
    <xf numFmtId="164" fontId="0" fillId="4" borderId="13" xfId="0" applyFont="true" applyBorder="true" applyAlignment="true" applyProtection="false">
      <alignment horizontal="left" vertical="center" textRotation="0" wrapText="true" indent="0" shrinkToFit="false"/>
      <protection locked="true" hidden="false"/>
    </xf>
    <xf numFmtId="164" fontId="9" fillId="4" borderId="14" xfId="0" applyFont="true" applyBorder="true" applyAlignment="true" applyProtection="false">
      <alignment horizontal="center" vertical="center" textRotation="0" wrapText="true" indent="0" shrinkToFit="false"/>
      <protection locked="true" hidden="false"/>
    </xf>
    <xf numFmtId="164" fontId="0" fillId="4" borderId="15" xfId="0" applyFont="true" applyBorder="true" applyAlignment="true" applyProtection="false">
      <alignment horizontal="center" vertical="center" textRotation="0" wrapText="true" indent="0" shrinkToFit="false"/>
      <protection locked="true" hidden="false"/>
    </xf>
    <xf numFmtId="164" fontId="0" fillId="4" borderId="16" xfId="0" applyFont="true" applyBorder="true" applyAlignment="true" applyProtection="false">
      <alignment horizontal="center" vertical="center" textRotation="0" wrapText="true" indent="0" shrinkToFit="false"/>
      <protection locked="true" hidden="false"/>
    </xf>
    <xf numFmtId="164" fontId="0" fillId="4" borderId="17" xfId="0" applyFont="true" applyBorder="true" applyAlignment="true" applyProtection="false">
      <alignment horizontal="center" vertical="center" textRotation="0" wrapText="true" indent="0" shrinkToFit="false"/>
      <protection locked="true" hidden="false"/>
    </xf>
    <xf numFmtId="164" fontId="0" fillId="4" borderId="18" xfId="0" applyFont="true" applyBorder="true" applyAlignment="true" applyProtection="false">
      <alignment horizontal="center" vertical="center" textRotation="0" wrapText="true" indent="0" shrinkToFit="false"/>
      <protection locked="true" hidden="false"/>
    </xf>
    <xf numFmtId="164" fontId="0" fillId="4" borderId="19" xfId="0" applyFont="true" applyBorder="true" applyAlignment="true" applyProtection="false">
      <alignment horizontal="left" vertical="center" textRotation="0" wrapText="true" indent="0" shrinkToFit="false"/>
      <protection locked="true" hidden="false"/>
    </xf>
    <xf numFmtId="164" fontId="10" fillId="3" borderId="0" xfId="0" applyFont="true" applyBorder="false" applyAlignment="true" applyProtection="false">
      <alignment horizontal="general" vertical="center" textRotation="0" wrapText="false" indent="0" shrinkToFit="false"/>
      <protection locked="true" hidden="false"/>
    </xf>
    <xf numFmtId="164" fontId="0" fillId="3" borderId="0" xfId="0" applyFont="true" applyBorder="false" applyAlignment="true" applyProtection="false">
      <alignment horizontal="center" vertical="center" textRotation="0" wrapText="false" indent="0" shrinkToFit="false"/>
      <protection locked="true" hidden="false"/>
    </xf>
    <xf numFmtId="164" fontId="9" fillId="3" borderId="0" xfId="0" applyFont="true" applyBorder="false" applyAlignment="true" applyProtection="false">
      <alignment horizontal="general" vertical="center" textRotation="0" wrapText="false" indent="0" shrinkToFit="false"/>
      <protection locked="true" hidden="false"/>
    </xf>
    <xf numFmtId="164" fontId="0" fillId="3" borderId="0" xfId="0" applyFont="true" applyBorder="false" applyAlignment="true" applyProtection="false">
      <alignment horizontal="general" vertical="center" textRotation="0" wrapText="true" indent="0" shrinkToFit="false"/>
      <protection locked="true" hidden="false"/>
    </xf>
    <xf numFmtId="164" fontId="0" fillId="3" borderId="0" xfId="0" applyFont="true" applyBorder="false" applyAlignment="true" applyProtection="false">
      <alignment horizontal="left" vertical="center" textRotation="0" wrapText="false" indent="0" shrinkToFit="false"/>
      <protection locked="true" hidden="false"/>
    </xf>
    <xf numFmtId="164" fontId="0" fillId="3" borderId="0" xfId="0" applyFont="true" applyBorder="false" applyAlignment="true" applyProtection="false">
      <alignment horizontal="general" vertical="center" textRotation="0" wrapText="false" indent="0" shrinkToFit="false"/>
      <protection locked="true" hidden="false"/>
    </xf>
    <xf numFmtId="164" fontId="9" fillId="5" borderId="2" xfId="0" applyFont="true" applyBorder="true" applyAlignment="true" applyProtection="false">
      <alignment horizontal="center" vertical="center" textRotation="0" wrapText="true" indent="0" shrinkToFit="false"/>
      <protection locked="true" hidden="false"/>
    </xf>
    <xf numFmtId="164" fontId="9" fillId="5" borderId="3" xfId="0" applyFont="true" applyBorder="true" applyAlignment="true" applyProtection="false">
      <alignment horizontal="center" vertical="center" textRotation="0" wrapText="true" indent="0" shrinkToFit="false"/>
      <protection locked="true" hidden="false"/>
    </xf>
    <xf numFmtId="164" fontId="9" fillId="5" borderId="4" xfId="0" applyFont="true" applyBorder="true" applyAlignment="true" applyProtection="false">
      <alignment horizontal="center" vertical="center" textRotation="0" wrapText="true" indent="0" shrinkToFit="false"/>
      <protection locked="true" hidden="false"/>
    </xf>
    <xf numFmtId="164" fontId="9" fillId="5" borderId="5" xfId="0" applyFont="true" applyBorder="true" applyAlignment="true" applyProtection="false">
      <alignment horizontal="center" vertical="center" textRotation="0" wrapText="true" indent="0" shrinkToFit="false"/>
      <protection locked="true" hidden="false"/>
    </xf>
    <xf numFmtId="164" fontId="9" fillId="6" borderId="6" xfId="0" applyFont="true" applyBorder="true" applyAlignment="true" applyProtection="false">
      <alignment horizontal="center" vertical="center" textRotation="0" wrapText="true" indent="0" shrinkToFit="false"/>
      <protection locked="true" hidden="false"/>
    </xf>
    <xf numFmtId="164" fontId="9" fillId="5" borderId="8" xfId="0" applyFont="true" applyBorder="true" applyAlignment="true" applyProtection="false">
      <alignment horizontal="left" vertical="center" textRotation="0" wrapText="true" indent="0" shrinkToFit="false"/>
      <protection locked="true" hidden="false"/>
    </xf>
    <xf numFmtId="168" fontId="0" fillId="5" borderId="9" xfId="0" applyFont="true" applyBorder="true" applyAlignment="true" applyProtection="false">
      <alignment horizontal="center" vertical="center" textRotation="0" wrapText="true" indent="0" shrinkToFit="false"/>
      <protection locked="true" hidden="false"/>
    </xf>
    <xf numFmtId="168" fontId="0" fillId="5" borderId="10" xfId="0" applyFont="true" applyBorder="true" applyAlignment="true" applyProtection="false">
      <alignment horizontal="center" vertical="center" textRotation="0" wrapText="true" indent="0" shrinkToFit="false"/>
      <protection locked="true" hidden="false"/>
    </xf>
    <xf numFmtId="168" fontId="0" fillId="5" borderId="11" xfId="0" applyFont="true" applyBorder="true" applyAlignment="true" applyProtection="false">
      <alignment horizontal="center" vertical="center" textRotation="0" wrapText="true" indent="0" shrinkToFit="false"/>
      <protection locked="true" hidden="false"/>
    </xf>
    <xf numFmtId="169" fontId="0" fillId="6" borderId="12" xfId="0" applyFont="true" applyBorder="true" applyAlignment="true" applyProtection="false">
      <alignment horizontal="center" vertical="center" textRotation="0" wrapText="true" indent="0" shrinkToFit="false"/>
      <protection locked="true" hidden="false"/>
    </xf>
    <xf numFmtId="169" fontId="0" fillId="4" borderId="10" xfId="0" applyFont="true" applyBorder="true" applyAlignment="true" applyProtection="false">
      <alignment horizontal="center" vertical="center" textRotation="0" wrapText="true" indent="0" shrinkToFit="false"/>
      <protection locked="true" hidden="false"/>
    </xf>
    <xf numFmtId="164" fontId="9" fillId="7" borderId="8" xfId="0" applyFont="true" applyBorder="true" applyAlignment="true" applyProtection="false">
      <alignment horizontal="left" vertical="center" textRotation="0" wrapText="true" indent="0" shrinkToFit="false"/>
      <protection locked="true" hidden="false"/>
    </xf>
    <xf numFmtId="168" fontId="0" fillId="7" borderId="9" xfId="0" applyFont="true" applyBorder="true" applyAlignment="true" applyProtection="false">
      <alignment horizontal="center" vertical="center" textRotation="0" wrapText="true" indent="0" shrinkToFit="false"/>
      <protection locked="true" hidden="false"/>
    </xf>
    <xf numFmtId="168" fontId="0" fillId="7" borderId="10" xfId="0" applyFont="true" applyBorder="true" applyAlignment="true" applyProtection="false">
      <alignment horizontal="center" vertical="center" textRotation="0" wrapText="true" indent="0" shrinkToFit="false"/>
      <protection locked="true" hidden="false"/>
    </xf>
    <xf numFmtId="168" fontId="0" fillId="7" borderId="11" xfId="0" applyFont="true" applyBorder="true" applyAlignment="true" applyProtection="false">
      <alignment horizontal="center" vertical="center" textRotation="0" wrapText="true" indent="0" shrinkToFit="false"/>
      <protection locked="true" hidden="false"/>
    </xf>
    <xf numFmtId="169" fontId="0" fillId="8" borderId="12" xfId="0" applyFont="true" applyBorder="true" applyAlignment="true" applyProtection="false">
      <alignment horizontal="center" vertical="center" textRotation="0" wrapText="true" indent="0" shrinkToFit="false"/>
      <protection locked="true" hidden="false"/>
    </xf>
    <xf numFmtId="164" fontId="9" fillId="9" borderId="8" xfId="0" applyFont="true" applyBorder="true" applyAlignment="true" applyProtection="false">
      <alignment horizontal="left" vertical="center" textRotation="0" wrapText="true" indent="0" shrinkToFit="false"/>
      <protection locked="true" hidden="false"/>
    </xf>
    <xf numFmtId="168" fontId="0" fillId="9" borderId="9" xfId="0" applyFont="true" applyBorder="true" applyAlignment="true" applyProtection="false">
      <alignment horizontal="center" vertical="center" textRotation="0" wrapText="true" indent="0" shrinkToFit="false"/>
      <protection locked="true" hidden="false"/>
    </xf>
    <xf numFmtId="168" fontId="0" fillId="9" borderId="10" xfId="0" applyFont="true" applyBorder="true" applyAlignment="true" applyProtection="false">
      <alignment horizontal="center" vertical="center" textRotation="0" wrapText="true" indent="0" shrinkToFit="false"/>
      <protection locked="true" hidden="false"/>
    </xf>
    <xf numFmtId="168" fontId="0" fillId="9" borderId="11" xfId="0" applyFont="true" applyBorder="true" applyAlignment="true" applyProtection="false">
      <alignment horizontal="center" vertical="center" textRotation="0" wrapText="true" indent="0" shrinkToFit="false"/>
      <protection locked="true" hidden="false"/>
    </xf>
    <xf numFmtId="169" fontId="0" fillId="10" borderId="12" xfId="0" applyFont="true" applyBorder="true" applyAlignment="true" applyProtection="false">
      <alignment horizontal="center" vertical="center" textRotation="0" wrapText="true" indent="0" shrinkToFit="false"/>
      <protection locked="true" hidden="false"/>
    </xf>
    <xf numFmtId="164" fontId="9" fillId="9" borderId="14" xfId="0" applyFont="true" applyBorder="true" applyAlignment="true" applyProtection="false">
      <alignment horizontal="left" vertical="center" textRotation="0" wrapText="true" indent="0" shrinkToFit="false"/>
      <protection locked="true" hidden="false"/>
    </xf>
    <xf numFmtId="168" fontId="0" fillId="9" borderId="15" xfId="0" applyFont="true" applyBorder="true" applyAlignment="true" applyProtection="false">
      <alignment horizontal="center" vertical="center" textRotation="0" wrapText="true" indent="0" shrinkToFit="false"/>
      <protection locked="true" hidden="false"/>
    </xf>
    <xf numFmtId="168" fontId="0" fillId="9" borderId="16" xfId="0" applyFont="true" applyBorder="true" applyAlignment="true" applyProtection="false">
      <alignment horizontal="center" vertical="center" textRotation="0" wrapText="true" indent="0" shrinkToFit="false"/>
      <protection locked="true" hidden="false"/>
    </xf>
    <xf numFmtId="168" fontId="0" fillId="9" borderId="17" xfId="0" applyFont="true" applyBorder="true" applyAlignment="true" applyProtection="false">
      <alignment horizontal="center" vertical="center" textRotation="0" wrapText="true" indent="0" shrinkToFit="false"/>
      <protection locked="true" hidden="false"/>
    </xf>
    <xf numFmtId="169" fontId="0" fillId="10" borderId="18" xfId="0" applyFont="true" applyBorder="true" applyAlignment="true" applyProtection="false">
      <alignment horizontal="center" vertical="center" textRotation="0" wrapText="true" indent="0" shrinkToFit="false"/>
      <protection locked="true" hidden="false"/>
    </xf>
    <xf numFmtId="169" fontId="0" fillId="4" borderId="16" xfId="0" applyFont="true" applyBorder="true" applyAlignment="true" applyProtection="false">
      <alignment horizontal="center" vertical="center" textRotation="0" wrapText="true" indent="0" shrinkToFit="false"/>
      <protection locked="true" hidden="false"/>
    </xf>
    <xf numFmtId="164" fontId="9" fillId="3" borderId="0" xfId="0" applyFont="true" applyBorder="false" applyAlignment="true" applyProtection="false">
      <alignment horizontal="right" vertical="center" textRotation="0" wrapText="false" indent="0" shrinkToFit="false"/>
      <protection locked="true" hidden="false"/>
    </xf>
    <xf numFmtId="168" fontId="9" fillId="3" borderId="0" xfId="0" applyFont="true" applyBorder="false" applyAlignment="true" applyProtection="false">
      <alignment horizontal="center" vertical="center" textRotation="0" wrapText="true" indent="0" shrinkToFit="false"/>
      <protection locked="true" hidden="false"/>
    </xf>
    <xf numFmtId="169" fontId="9" fillId="3" borderId="0" xfId="0" applyFont="true" applyBorder="false" applyAlignment="true" applyProtection="false">
      <alignment horizontal="center" vertical="center" textRotation="0" wrapText="true" indent="0" shrinkToFit="false"/>
      <protection locked="true" hidden="false"/>
    </xf>
    <xf numFmtId="164" fontId="14" fillId="2" borderId="0" xfId="0" applyFont="true" applyBorder="false" applyAlignment="false" applyProtection="false">
      <alignment horizontal="general" vertical="bottom" textRotation="0" wrapText="false" indent="0" shrinkToFit="false"/>
      <protection locked="true" hidden="false"/>
    </xf>
    <xf numFmtId="164" fontId="9" fillId="0" borderId="0" xfId="0" applyFont="true" applyBorder="true" applyAlignment="true" applyProtection="false">
      <alignment horizontal="general" vertical="center" textRotation="0" wrapText="true" indent="0" shrinkToFit="false"/>
      <protection locked="true" hidden="false"/>
    </xf>
    <xf numFmtId="164" fontId="9" fillId="0" borderId="3" xfId="0" applyFont="true" applyBorder="true" applyAlignment="true" applyProtection="false">
      <alignment horizontal="general" vertical="center" textRotation="0" wrapText="true" indent="0" shrinkToFit="false"/>
      <protection locked="true" hidden="false"/>
    </xf>
    <xf numFmtId="164" fontId="19" fillId="0" borderId="20" xfId="0" applyFont="true" applyBorder="true" applyAlignment="true" applyProtection="false">
      <alignment horizontal="center" vertical="center" textRotation="0" wrapText="true" indent="0" shrinkToFit="false"/>
      <protection locked="true" hidden="false"/>
    </xf>
    <xf numFmtId="164" fontId="9" fillId="11" borderId="20" xfId="0" applyFont="true" applyBorder="true" applyAlignment="true" applyProtection="false">
      <alignment horizontal="center" vertical="center" textRotation="0" wrapText="true" indent="0" shrinkToFit="false"/>
      <protection locked="true" hidden="false"/>
    </xf>
    <xf numFmtId="164" fontId="20" fillId="0" borderId="0" xfId="0" applyFont="true" applyBorder="false" applyAlignment="false" applyProtection="false">
      <alignment horizontal="general" vertical="bottom" textRotation="0" wrapText="false" indent="0" shrinkToFit="false"/>
      <protection locked="true" hidden="false"/>
    </xf>
    <xf numFmtId="164" fontId="9" fillId="4" borderId="21" xfId="0" applyFont="true" applyBorder="true" applyAlignment="true" applyProtection="false">
      <alignment horizontal="center" vertical="center" textRotation="0" wrapText="true" indent="0" shrinkToFit="false"/>
      <protection locked="true" hidden="false"/>
    </xf>
    <xf numFmtId="164" fontId="0" fillId="0" borderId="15" xfId="0" applyFont="true" applyBorder="true" applyAlignment="true" applyProtection="false">
      <alignment horizontal="center" vertical="center" textRotation="0" wrapText="true" indent="0" shrinkToFit="false"/>
      <protection locked="true" hidden="false"/>
    </xf>
    <xf numFmtId="164" fontId="10" fillId="0" borderId="15" xfId="0" applyFont="true" applyBorder="true" applyAlignment="true" applyProtection="false">
      <alignment horizontal="center" vertical="center" textRotation="0" wrapText="true" indent="0" shrinkToFit="false"/>
      <protection locked="true" hidden="false"/>
    </xf>
    <xf numFmtId="164" fontId="10" fillId="0" borderId="16" xfId="0" applyFont="true" applyBorder="true" applyAlignment="true" applyProtection="false">
      <alignment horizontal="center" vertical="center" textRotation="0" wrapText="true" indent="0" shrinkToFit="false"/>
      <protection locked="true" hidden="false"/>
    </xf>
    <xf numFmtId="164" fontId="9" fillId="0" borderId="17" xfId="0" applyFont="true" applyBorder="true" applyAlignment="true" applyProtection="false">
      <alignment horizontal="center" vertical="center" textRotation="0" wrapText="true" indent="0" shrinkToFit="false"/>
      <protection locked="true" hidden="false"/>
    </xf>
    <xf numFmtId="164" fontId="9" fillId="11" borderId="22" xfId="0" applyFont="true" applyBorder="true" applyAlignment="true" applyProtection="false">
      <alignment horizontal="center" vertical="center" textRotation="0" wrapText="true" indent="0" shrinkToFit="false"/>
      <protection locked="true" hidden="false"/>
    </xf>
    <xf numFmtId="164" fontId="0" fillId="0" borderId="10" xfId="0" applyFont="true" applyBorder="true" applyAlignment="true" applyProtection="false">
      <alignment horizontal="center" vertical="center" textRotation="0" wrapText="true" indent="0" shrinkToFit="false"/>
      <protection locked="true" hidden="false"/>
    </xf>
    <xf numFmtId="164" fontId="0" fillId="0" borderId="23" xfId="0" applyFont="true" applyBorder="true" applyAlignment="true" applyProtection="false">
      <alignment horizontal="center" vertical="center" textRotation="0" wrapText="true" indent="0" shrinkToFit="false"/>
      <protection locked="true" hidden="false"/>
    </xf>
    <xf numFmtId="164" fontId="10" fillId="0" borderId="23" xfId="0" applyFont="true" applyBorder="true" applyAlignment="true" applyProtection="false">
      <alignment horizontal="center" vertical="center" textRotation="0" wrapText="true" indent="0" shrinkToFit="false"/>
      <protection locked="true" hidden="false"/>
    </xf>
    <xf numFmtId="164" fontId="19" fillId="11" borderId="23" xfId="0" applyFont="true" applyBorder="true" applyAlignment="true" applyProtection="false">
      <alignment horizontal="center" vertical="center" textRotation="0" wrapText="true" indent="0" shrinkToFit="false"/>
      <protection locked="true" hidden="false"/>
    </xf>
    <xf numFmtId="164" fontId="7" fillId="0" borderId="0" xfId="0" applyFont="true" applyBorder="false" applyAlignment="true" applyProtection="false">
      <alignment horizontal="left" vertical="center"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4" fontId="9" fillId="5" borderId="20" xfId="0" applyFont="true" applyBorder="true" applyAlignment="true" applyProtection="false">
      <alignment horizontal="center" vertical="center" textRotation="0" wrapText="true" indent="0" shrinkToFit="false"/>
      <protection locked="true" hidden="false"/>
    </xf>
    <xf numFmtId="164" fontId="19" fillId="5" borderId="20" xfId="0" applyFont="true" applyBorder="true" applyAlignment="true" applyProtection="false">
      <alignment horizontal="center" vertical="center" textRotation="0" wrapText="true" indent="0" shrinkToFit="false"/>
      <protection locked="true" hidden="false"/>
    </xf>
    <xf numFmtId="164" fontId="9" fillId="6" borderId="20" xfId="0" applyFont="true" applyBorder="true" applyAlignment="true" applyProtection="false">
      <alignment horizontal="center" vertical="center" textRotation="0" wrapText="true" indent="0" shrinkToFit="false"/>
      <protection locked="true" hidden="false"/>
    </xf>
    <xf numFmtId="164" fontId="9" fillId="5" borderId="21" xfId="0" applyFont="true" applyBorder="true" applyAlignment="true" applyProtection="false">
      <alignment horizontal="center" vertical="center" textRotation="0" wrapText="true" indent="0" shrinkToFit="false"/>
      <protection locked="true" hidden="false"/>
    </xf>
    <xf numFmtId="164" fontId="9" fillId="0" borderId="24" xfId="0" applyFont="true" applyBorder="true" applyAlignment="true" applyProtection="false">
      <alignment horizontal="center" vertical="center" textRotation="0" wrapText="true" indent="0" shrinkToFit="false"/>
      <protection locked="true" hidden="false"/>
    </xf>
    <xf numFmtId="164" fontId="10" fillId="0" borderId="9" xfId="0" applyFont="true" applyBorder="true" applyAlignment="true" applyProtection="false">
      <alignment horizontal="center" vertical="center" textRotation="0" wrapText="true" indent="0" shrinkToFit="false"/>
      <protection locked="true" hidden="false"/>
    </xf>
    <xf numFmtId="164" fontId="10" fillId="0" borderId="10" xfId="0" applyFont="true" applyBorder="true" applyAlignment="true" applyProtection="false">
      <alignment horizontal="center" vertical="center" textRotation="0" wrapText="true" indent="0" shrinkToFit="false"/>
      <protection locked="true" hidden="false"/>
    </xf>
    <xf numFmtId="164" fontId="9" fillId="0" borderId="11" xfId="0" applyFont="true" applyBorder="true" applyAlignment="true" applyProtection="false">
      <alignment horizontal="center" vertical="center" textRotation="0" wrapText="true" indent="0" shrinkToFit="false"/>
      <protection locked="true" hidden="false"/>
    </xf>
    <xf numFmtId="164" fontId="9" fillId="6" borderId="24" xfId="0" applyFont="true" applyBorder="true" applyAlignment="true" applyProtection="false">
      <alignment horizontal="center" vertical="center" textRotation="0" wrapText="true" indent="0" shrinkToFit="false"/>
      <protection locked="true" hidden="false"/>
    </xf>
    <xf numFmtId="164" fontId="0" fillId="5" borderId="21" xfId="0" applyFont="true" applyBorder="true" applyAlignment="true" applyProtection="false">
      <alignment horizontal="general" vertical="center" textRotation="0" wrapText="true" indent="0" shrinkToFit="false"/>
      <protection locked="true" hidden="false"/>
    </xf>
    <xf numFmtId="164" fontId="0" fillId="12" borderId="24" xfId="0" applyFont="true" applyBorder="true" applyAlignment="true" applyProtection="false">
      <alignment horizontal="center" vertical="center" textRotation="0" wrapText="true" indent="0" shrinkToFit="false"/>
      <protection locked="true" hidden="false"/>
    </xf>
    <xf numFmtId="164" fontId="0" fillId="12" borderId="11" xfId="0" applyFont="true" applyBorder="true" applyAlignment="true" applyProtection="false">
      <alignment horizontal="center" vertical="center" textRotation="0" wrapText="true" indent="0" shrinkToFit="false"/>
      <protection locked="true" hidden="false"/>
    </xf>
    <xf numFmtId="170" fontId="0" fillId="0" borderId="0" xfId="0" applyFont="true" applyBorder="false" applyAlignment="false" applyProtection="false">
      <alignment horizontal="general" vertical="bottom" textRotation="0" wrapText="false" indent="0" shrinkToFit="false"/>
      <protection locked="true" hidden="false"/>
    </xf>
    <xf numFmtId="164" fontId="0" fillId="13" borderId="24" xfId="0" applyFont="true" applyBorder="true" applyAlignment="true" applyProtection="false">
      <alignment horizontal="center" vertical="center" textRotation="0" wrapText="true" indent="0" shrinkToFit="false"/>
      <protection locked="true" hidden="false"/>
    </xf>
    <xf numFmtId="164" fontId="0" fillId="14" borderId="11" xfId="0" applyFont="true" applyBorder="true" applyAlignment="true" applyProtection="false">
      <alignment horizontal="center" vertical="center" textRotation="0" wrapText="true" indent="0" shrinkToFit="false"/>
      <protection locked="true" hidden="false"/>
    </xf>
    <xf numFmtId="164" fontId="0" fillId="13" borderId="11" xfId="0" applyFont="true" applyBorder="true" applyAlignment="true" applyProtection="false">
      <alignment horizontal="center" vertical="center" textRotation="0" wrapText="true" indent="0" shrinkToFit="false"/>
      <protection locked="true" hidden="false"/>
    </xf>
    <xf numFmtId="164" fontId="0" fillId="12" borderId="17" xfId="0" applyFont="true" applyBorder="true" applyAlignment="true" applyProtection="false">
      <alignment horizontal="center" vertical="center" textRotation="0" wrapText="true" indent="0" shrinkToFit="false"/>
      <protection locked="true" hidden="false"/>
    </xf>
    <xf numFmtId="164" fontId="0" fillId="12" borderId="22" xfId="0" applyFont="true" applyBorder="true" applyAlignment="true" applyProtection="false">
      <alignment horizontal="center" vertical="center" textRotation="0" wrapText="true" indent="0" shrinkToFit="false"/>
      <protection locked="true" hidden="false"/>
    </xf>
    <xf numFmtId="164" fontId="0" fillId="0" borderId="0" xfId="0" applyFont="false" applyBorder="false" applyAlignment="true" applyProtection="false">
      <alignment horizontal="center" vertical="center" textRotation="0" wrapText="true" indent="0" shrinkToFit="false"/>
      <protection locked="true" hidden="false"/>
    </xf>
    <xf numFmtId="164" fontId="14" fillId="2" borderId="0" xfId="0" applyFont="true" applyBorder="false" applyAlignment="true" applyProtection="false">
      <alignment horizontal="center" vertical="center" textRotation="0" wrapText="true" indent="0" shrinkToFit="false"/>
      <protection locked="true" hidden="false"/>
    </xf>
    <xf numFmtId="164" fontId="0" fillId="0" borderId="0" xfId="0" applyFont="true" applyBorder="false" applyAlignment="true" applyProtection="false">
      <alignment horizontal="center" vertical="center" textRotation="0" wrapText="true" indent="0" shrinkToFit="false"/>
      <protection locked="true" hidden="false"/>
    </xf>
    <xf numFmtId="164" fontId="6" fillId="0" borderId="0" xfId="0" applyFont="true" applyBorder="false" applyAlignment="true" applyProtection="false">
      <alignment horizontal="center" vertical="center" textRotation="0" wrapText="true" indent="0" shrinkToFit="false"/>
      <protection locked="true" hidden="false"/>
    </xf>
    <xf numFmtId="164" fontId="9" fillId="0" borderId="0" xfId="0" applyFont="true" applyBorder="false" applyAlignment="false" applyProtection="false">
      <alignment horizontal="general" vertical="bottom" textRotation="0" wrapText="false" indent="0" shrinkToFit="false"/>
      <protection locked="true" hidden="false"/>
    </xf>
    <xf numFmtId="164" fontId="9" fillId="0" borderId="0" xfId="0" applyFont="true" applyBorder="false" applyAlignment="true" applyProtection="false">
      <alignment horizontal="center" vertical="center" textRotation="0" wrapText="true" indent="0" shrinkToFit="false"/>
      <protection locked="true" hidden="false"/>
    </xf>
    <xf numFmtId="164" fontId="0" fillId="15" borderId="0" xfId="0" applyFont="true" applyBorder="false" applyAlignment="true" applyProtection="false">
      <alignment horizontal="general" vertical="center" textRotation="0" wrapText="false" indent="0" shrinkToFit="false"/>
      <protection locked="true" hidden="false"/>
    </xf>
    <xf numFmtId="164" fontId="9" fillId="15" borderId="0" xfId="0" applyFont="true" applyBorder="false" applyAlignment="true" applyProtection="false">
      <alignment horizontal="general" vertical="center" textRotation="0" wrapText="false" indent="0" shrinkToFit="false"/>
      <protection locked="true" hidden="false"/>
    </xf>
    <xf numFmtId="164" fontId="0" fillId="15" borderId="0" xfId="0" applyFont="true" applyBorder="false" applyAlignment="true" applyProtection="false">
      <alignment horizontal="center" vertical="center" textRotation="0" wrapText="true" indent="0" shrinkToFit="false"/>
      <protection locked="true" hidden="false"/>
    </xf>
    <xf numFmtId="164" fontId="21" fillId="0" borderId="25" xfId="0" applyFont="true" applyBorder="true" applyAlignment="true" applyProtection="false">
      <alignment horizontal="center" vertical="center" textRotation="0" wrapText="true" indent="0" shrinkToFit="false"/>
      <protection locked="true" hidden="false"/>
    </xf>
    <xf numFmtId="164" fontId="21" fillId="0" borderId="0" xfId="0" applyFont="true" applyBorder="true" applyAlignment="true" applyProtection="false">
      <alignment horizontal="general" vertical="center" textRotation="0" wrapText="true" indent="0" shrinkToFit="false"/>
      <protection locked="true" hidden="false"/>
    </xf>
    <xf numFmtId="164" fontId="9" fillId="5" borderId="26" xfId="0" applyFont="true" applyBorder="true" applyAlignment="true" applyProtection="false">
      <alignment horizontal="center" vertical="center" textRotation="0" wrapText="true" indent="0" shrinkToFit="false"/>
      <protection locked="true" hidden="false"/>
    </xf>
    <xf numFmtId="164" fontId="9" fillId="4" borderId="27" xfId="0" applyFont="true" applyBorder="true" applyAlignment="true" applyProtection="false">
      <alignment horizontal="center" vertical="center" textRotation="0" wrapText="true" indent="0" shrinkToFit="false"/>
      <protection locked="true" hidden="false"/>
    </xf>
    <xf numFmtId="164" fontId="9" fillId="4" borderId="28" xfId="0" applyFont="true" applyBorder="true" applyAlignment="true" applyProtection="false">
      <alignment horizontal="center" vertical="center" textRotation="0" wrapText="true" indent="0" shrinkToFit="false"/>
      <protection locked="true" hidden="false"/>
    </xf>
    <xf numFmtId="164" fontId="9" fillId="4" borderId="29" xfId="0" applyFont="true" applyBorder="true" applyAlignment="true" applyProtection="false">
      <alignment horizontal="center" vertical="center" textRotation="0" wrapText="true" indent="0" shrinkToFit="false"/>
      <protection locked="true" hidden="false"/>
    </xf>
    <xf numFmtId="164" fontId="9" fillId="5" borderId="30" xfId="0" applyFont="true" applyBorder="true" applyAlignment="true" applyProtection="false">
      <alignment horizontal="general" vertical="center" textRotation="0" wrapText="true" indent="0" shrinkToFit="false"/>
      <protection locked="true" hidden="false"/>
    </xf>
    <xf numFmtId="169" fontId="0" fillId="0" borderId="3" xfId="15" applyFont="true" applyBorder="true" applyAlignment="true" applyProtection="true">
      <alignment horizontal="center" vertical="center" textRotation="0" wrapText="true" indent="0" shrinkToFit="false"/>
      <protection locked="true" hidden="false"/>
    </xf>
    <xf numFmtId="169" fontId="0" fillId="0" borderId="4" xfId="20" applyFont="true" applyBorder="true" applyAlignment="true" applyProtection="true">
      <alignment horizontal="center" vertical="center" textRotation="0" wrapText="false" indent="0" shrinkToFit="false"/>
      <protection locked="true" hidden="false"/>
    </xf>
    <xf numFmtId="169" fontId="0" fillId="0" borderId="4" xfId="0" applyFont="true" applyBorder="true" applyAlignment="true" applyProtection="false">
      <alignment horizontal="center" vertical="center" textRotation="0" wrapText="true" indent="0" shrinkToFit="false"/>
      <protection locked="true" hidden="false"/>
    </xf>
    <xf numFmtId="169" fontId="0" fillId="0" borderId="5" xfId="0" applyFont="true" applyBorder="true" applyAlignment="true" applyProtection="false">
      <alignment horizontal="center" vertical="center" textRotation="0" wrapText="true" indent="0" shrinkToFit="false"/>
      <protection locked="true" hidden="false"/>
    </xf>
    <xf numFmtId="164" fontId="9" fillId="5" borderId="8" xfId="0" applyFont="true" applyBorder="true" applyAlignment="true" applyProtection="false">
      <alignment horizontal="general" vertical="center" textRotation="0" wrapText="true" indent="0" shrinkToFit="false"/>
      <protection locked="true" hidden="false"/>
    </xf>
    <xf numFmtId="169" fontId="0" fillId="0" borderId="9" xfId="15" applyFont="true" applyBorder="true" applyAlignment="true" applyProtection="true">
      <alignment horizontal="center" vertical="center" textRotation="0" wrapText="true" indent="0" shrinkToFit="false"/>
      <protection locked="true" hidden="false"/>
    </xf>
    <xf numFmtId="169" fontId="0" fillId="0" borderId="10" xfId="0" applyFont="true" applyBorder="true" applyAlignment="true" applyProtection="false">
      <alignment horizontal="center" vertical="center" textRotation="0" wrapText="true" indent="0" shrinkToFit="false"/>
      <protection locked="true" hidden="false"/>
    </xf>
    <xf numFmtId="169" fontId="0" fillId="0" borderId="11" xfId="0" applyFont="true" applyBorder="true" applyAlignment="true" applyProtection="false">
      <alignment horizontal="center" vertical="center" textRotation="0" wrapText="true" indent="0" shrinkToFit="false"/>
      <protection locked="true" hidden="false"/>
    </xf>
    <xf numFmtId="169" fontId="0" fillId="0" borderId="9" xfId="20" applyFont="true" applyBorder="true" applyAlignment="true" applyProtection="true">
      <alignment horizontal="center" vertical="center" textRotation="0" wrapText="false" indent="0" shrinkToFit="false"/>
      <protection locked="true" hidden="false"/>
    </xf>
    <xf numFmtId="169" fontId="0" fillId="0" borderId="10" xfId="20" applyFont="true" applyBorder="true" applyAlignment="true" applyProtection="true">
      <alignment horizontal="center" vertical="center" textRotation="0" wrapText="false" indent="0" shrinkToFit="false"/>
      <protection locked="true" hidden="false"/>
    </xf>
    <xf numFmtId="164" fontId="9" fillId="5" borderId="14" xfId="0" applyFont="true" applyBorder="true" applyAlignment="true" applyProtection="false">
      <alignment horizontal="general" vertical="center" textRotation="0" wrapText="true" indent="0" shrinkToFit="false"/>
      <protection locked="true" hidden="false"/>
    </xf>
    <xf numFmtId="169" fontId="0" fillId="0" borderId="15" xfId="20" applyFont="true" applyBorder="true" applyAlignment="true" applyProtection="true">
      <alignment horizontal="center" vertical="center" textRotation="0" wrapText="false" indent="0" shrinkToFit="false"/>
      <protection locked="true" hidden="false"/>
    </xf>
    <xf numFmtId="169" fontId="0" fillId="0" borderId="16" xfId="0" applyFont="true" applyBorder="true" applyAlignment="true" applyProtection="false">
      <alignment horizontal="center" vertical="center" textRotation="0" wrapText="true" indent="0" shrinkToFit="false"/>
      <protection locked="true" hidden="false"/>
    </xf>
    <xf numFmtId="169" fontId="0" fillId="0" borderId="16" xfId="20" applyFont="true" applyBorder="true" applyAlignment="true" applyProtection="true">
      <alignment horizontal="center" vertical="center" textRotation="0" wrapText="false" indent="0" shrinkToFit="false"/>
      <protection locked="true" hidden="false"/>
    </xf>
    <xf numFmtId="169" fontId="0" fillId="0" borderId="17" xfId="0" applyFont="true" applyBorder="true" applyAlignment="true" applyProtection="false">
      <alignment horizontal="center" vertical="center" textRotation="0" wrapText="true" indent="0" shrinkToFit="false"/>
      <protection locked="true" hidden="false"/>
    </xf>
    <xf numFmtId="164" fontId="9" fillId="0" borderId="0" xfId="0" applyFont="true" applyBorder="false" applyAlignment="true" applyProtection="false">
      <alignment horizontal="general" vertical="center" textRotation="0" wrapText="true" indent="0" shrinkToFit="false"/>
      <protection locked="true" hidden="false"/>
    </xf>
    <xf numFmtId="164" fontId="9" fillId="0" borderId="0" xfId="0" applyFont="true" applyBorder="false" applyAlignment="true" applyProtection="false">
      <alignment horizontal="center" vertical="center" textRotation="0" wrapText="true" indent="0" shrinkToFit="false"/>
      <protection locked="true" hidden="false"/>
    </xf>
    <xf numFmtId="169" fontId="0" fillId="0" borderId="0" xfId="20" applyFont="true" applyBorder="false" applyAlignment="true" applyProtection="true">
      <alignment horizontal="center" vertical="center" textRotation="0" wrapText="false" indent="0" shrinkToFit="false"/>
      <protection locked="true" hidden="false"/>
    </xf>
    <xf numFmtId="168" fontId="0" fillId="0" borderId="0" xfId="0" applyFont="true" applyBorder="false" applyAlignment="true" applyProtection="false">
      <alignment horizontal="center" vertical="center" textRotation="0" wrapText="true" indent="0" shrinkToFit="false"/>
      <protection locked="true" hidden="false"/>
    </xf>
    <xf numFmtId="171" fontId="0" fillId="0" borderId="0" xfId="0" applyFont="true" applyBorder="false" applyAlignment="true" applyProtection="false">
      <alignment horizontal="center" vertical="center" textRotation="0" wrapText="true" indent="0" shrinkToFit="false"/>
      <protection locked="true" hidden="false"/>
    </xf>
    <xf numFmtId="164" fontId="9" fillId="0" borderId="10" xfId="0" applyFont="true" applyBorder="true" applyAlignment="true" applyProtection="false">
      <alignment horizontal="center" vertical="center" textRotation="0" wrapText="true" indent="0" shrinkToFit="false"/>
      <protection locked="true" hidden="false"/>
    </xf>
    <xf numFmtId="164" fontId="22" fillId="3" borderId="0" xfId="0" applyFont="true" applyBorder="false" applyAlignment="false" applyProtection="false">
      <alignment horizontal="general" vertical="bottom" textRotation="0" wrapText="false" indent="0" shrinkToFit="false"/>
      <protection locked="true" hidden="false"/>
    </xf>
    <xf numFmtId="164" fontId="23" fillId="9" borderId="10" xfId="0" applyFont="true" applyBorder="true" applyAlignment="true" applyProtection="false">
      <alignment horizontal="center" vertical="center" textRotation="0" wrapText="true" indent="0" shrinkToFit="false"/>
      <protection locked="true" hidden="false"/>
    </xf>
    <xf numFmtId="164" fontId="23" fillId="2" borderId="10" xfId="0" applyFont="true" applyBorder="true" applyAlignment="true" applyProtection="false">
      <alignment horizontal="center" vertical="center" textRotation="0" wrapText="true" indent="0" shrinkToFit="false"/>
      <protection locked="true" hidden="false"/>
    </xf>
    <xf numFmtId="164" fontId="23" fillId="3" borderId="0" xfId="0" applyFont="true" applyBorder="false" applyAlignment="true" applyProtection="false">
      <alignment horizontal="general" vertical="center" textRotation="0" wrapText="false" indent="0" shrinkToFit="false"/>
      <protection locked="true" hidden="false"/>
    </xf>
    <xf numFmtId="164" fontId="23" fillId="0" borderId="10" xfId="0" applyFont="true" applyBorder="true" applyAlignment="true" applyProtection="false">
      <alignment horizontal="center" vertical="center" textRotation="0" wrapText="true" indent="0" shrinkToFit="false"/>
      <protection locked="true" hidden="false"/>
    </xf>
    <xf numFmtId="164" fontId="9" fillId="5" borderId="31" xfId="0" applyFont="true" applyBorder="true" applyAlignment="true" applyProtection="false">
      <alignment horizontal="center" vertical="center" textRotation="0" wrapText="true" indent="0" shrinkToFit="false"/>
      <protection locked="true" hidden="false"/>
    </xf>
    <xf numFmtId="164" fontId="9" fillId="4" borderId="10" xfId="0" applyFont="true" applyBorder="true" applyAlignment="true" applyProtection="false">
      <alignment horizontal="center" vertical="center" textRotation="0" wrapText="true" indent="0" shrinkToFit="false"/>
      <protection locked="true" hidden="false"/>
    </xf>
    <xf numFmtId="164" fontId="22" fillId="16" borderId="10" xfId="0" applyFont="true" applyBorder="true" applyAlignment="true" applyProtection="false">
      <alignment horizontal="center" vertical="bottom" textRotation="0" wrapText="false" indent="0" shrinkToFit="false"/>
      <protection locked="true" hidden="false"/>
    </xf>
    <xf numFmtId="164" fontId="22" fillId="6" borderId="10" xfId="0" applyFont="true" applyBorder="true" applyAlignment="true" applyProtection="false">
      <alignment horizontal="center" vertical="bottom" textRotation="0" wrapText="false" indent="0" shrinkToFit="false"/>
      <protection locked="true" hidden="false"/>
    </xf>
    <xf numFmtId="164" fontId="9" fillId="5" borderId="32" xfId="0" applyFont="true" applyBorder="true" applyAlignment="true" applyProtection="false">
      <alignment horizontal="center" vertical="center" textRotation="0" wrapText="true" indent="0" shrinkToFit="false"/>
      <protection locked="true" hidden="false"/>
    </xf>
    <xf numFmtId="164" fontId="22" fillId="8" borderId="10" xfId="0" applyFont="true" applyBorder="true" applyAlignment="true" applyProtection="false">
      <alignment horizontal="center" vertical="bottom" textRotation="0" wrapText="false" indent="0" shrinkToFit="false"/>
      <protection locked="true" hidden="false"/>
    </xf>
    <xf numFmtId="164" fontId="22" fillId="4" borderId="10" xfId="0" applyFont="true" applyBorder="true" applyAlignment="true" applyProtection="false">
      <alignment horizontal="center" vertical="bottom" textRotation="0" wrapText="false" indent="0" shrinkToFit="false"/>
      <protection locked="true" hidden="false"/>
    </xf>
    <xf numFmtId="164" fontId="0" fillId="0" borderId="0" xfId="0" applyFont="true" applyBorder="false" applyAlignment="true" applyProtection="false">
      <alignment horizontal="center" vertical="center" textRotation="0" wrapText="true" indent="0" shrinkToFit="false"/>
      <protection locked="true" hidden="false"/>
    </xf>
    <xf numFmtId="164" fontId="9" fillId="5" borderId="33" xfId="0" applyFont="true" applyBorder="true" applyAlignment="true" applyProtection="false">
      <alignment horizontal="center" vertical="center" textRotation="0" wrapText="true" indent="0" shrinkToFit="false"/>
      <protection locked="true" hidden="false"/>
    </xf>
    <xf numFmtId="164" fontId="9" fillId="15" borderId="0" xfId="0" applyFont="true" applyBorder="false" applyAlignment="true" applyProtection="false">
      <alignment horizontal="general" vertical="center" textRotation="0" wrapText="true" indent="0" shrinkToFit="false"/>
      <protection locked="true" hidden="false"/>
    </xf>
    <xf numFmtId="164" fontId="9" fillId="0" borderId="0" xfId="0" applyFont="true" applyBorder="false" applyAlignment="true" applyProtection="false">
      <alignment horizontal="left" vertical="center" textRotation="0" wrapText="false" indent="0" shrinkToFit="false"/>
      <protection locked="true" hidden="false"/>
    </xf>
    <xf numFmtId="164" fontId="9" fillId="0" borderId="34" xfId="0" applyFont="true" applyBorder="true" applyAlignment="true" applyProtection="false">
      <alignment horizontal="general" vertical="center" textRotation="0" wrapText="true" indent="0" shrinkToFit="false"/>
      <protection locked="true" hidden="false"/>
    </xf>
    <xf numFmtId="164" fontId="9" fillId="9" borderId="35" xfId="0" applyFont="true" applyBorder="true" applyAlignment="true" applyProtection="false">
      <alignment horizontal="center" vertical="center" textRotation="0" wrapText="true" indent="0" shrinkToFit="false"/>
      <protection locked="true" hidden="false"/>
    </xf>
    <xf numFmtId="164" fontId="21" fillId="9" borderId="35" xfId="0" applyFont="true" applyBorder="true" applyAlignment="true" applyProtection="false">
      <alignment horizontal="center" vertical="center" textRotation="0" wrapText="true" indent="0" shrinkToFit="false"/>
      <protection locked="true" hidden="false"/>
    </xf>
    <xf numFmtId="164" fontId="23" fillId="9" borderId="36" xfId="0" applyFont="true" applyBorder="true" applyAlignment="true" applyProtection="false">
      <alignment horizontal="center" vertical="center" textRotation="0" wrapText="true" indent="0" shrinkToFit="false"/>
      <protection locked="true" hidden="false"/>
    </xf>
    <xf numFmtId="164" fontId="23" fillId="2" borderId="37" xfId="0" applyFont="true" applyBorder="true" applyAlignment="true" applyProtection="false">
      <alignment horizontal="center" vertical="center" textRotation="0" wrapText="true" indent="0" shrinkToFit="false"/>
      <protection locked="true" hidden="false"/>
    </xf>
    <xf numFmtId="164" fontId="23" fillId="0" borderId="38" xfId="0" applyFont="true" applyBorder="true" applyAlignment="true" applyProtection="false">
      <alignment horizontal="center" vertical="center" textRotation="0" wrapText="true" indent="0" shrinkToFit="false"/>
      <protection locked="true" hidden="false"/>
    </xf>
    <xf numFmtId="164" fontId="23" fillId="0" borderId="39" xfId="0" applyFont="true" applyBorder="true" applyAlignment="true" applyProtection="false">
      <alignment horizontal="center" vertical="center" textRotation="0" wrapText="true" indent="0" shrinkToFit="false"/>
      <protection locked="true" hidden="false"/>
    </xf>
    <xf numFmtId="164" fontId="23" fillId="0" borderId="40" xfId="0" applyFont="true" applyBorder="true" applyAlignment="true" applyProtection="false">
      <alignment horizontal="center" vertical="center" textRotation="0" wrapText="true" indent="0" shrinkToFit="false"/>
      <protection locked="true" hidden="false"/>
    </xf>
    <xf numFmtId="164" fontId="9" fillId="5" borderId="38" xfId="0" applyFont="true" applyBorder="true" applyAlignment="true" applyProtection="false">
      <alignment horizontal="center" vertical="center" textRotation="0" wrapText="true" indent="0" shrinkToFit="false"/>
      <protection locked="true" hidden="false"/>
    </xf>
    <xf numFmtId="164" fontId="9" fillId="5" borderId="39" xfId="0" applyFont="true" applyBorder="true" applyAlignment="true" applyProtection="false">
      <alignment horizontal="center" vertical="center" textRotation="0" wrapText="true" indent="0" shrinkToFit="false"/>
      <protection locked="true" hidden="false"/>
    </xf>
    <xf numFmtId="164" fontId="9" fillId="4" borderId="39" xfId="0" applyFont="true" applyBorder="true" applyAlignment="true" applyProtection="false">
      <alignment horizontal="center" vertical="center" textRotation="0" wrapText="true" indent="0" shrinkToFit="false"/>
      <protection locked="true" hidden="false"/>
    </xf>
    <xf numFmtId="164" fontId="9" fillId="4" borderId="40" xfId="0" applyFont="true" applyBorder="true" applyAlignment="true" applyProtection="false">
      <alignment horizontal="center" vertical="center" textRotation="0" wrapText="true" indent="0" shrinkToFit="false"/>
      <protection locked="true" hidden="false"/>
    </xf>
    <xf numFmtId="164" fontId="9" fillId="4" borderId="41" xfId="0" applyFont="true" applyBorder="true" applyAlignment="true" applyProtection="false">
      <alignment horizontal="center" vertical="center" textRotation="0" wrapText="true" indent="0" shrinkToFit="false"/>
      <protection locked="true" hidden="false"/>
    </xf>
    <xf numFmtId="164" fontId="22" fillId="6" borderId="39" xfId="0" applyFont="true" applyBorder="true" applyAlignment="true" applyProtection="false">
      <alignment horizontal="center" vertical="bottom" textRotation="0" wrapText="false" indent="0" shrinkToFit="false"/>
      <protection locked="true" hidden="false"/>
    </xf>
    <xf numFmtId="164" fontId="22" fillId="6" borderId="42" xfId="0" applyFont="true" applyBorder="true" applyAlignment="true" applyProtection="false">
      <alignment horizontal="center" vertical="bottom" textRotation="0" wrapText="false" indent="0" shrinkToFit="false"/>
      <protection locked="true" hidden="false"/>
    </xf>
    <xf numFmtId="164" fontId="0" fillId="0" borderId="43" xfId="0" applyFont="true" applyBorder="true" applyAlignment="false" applyProtection="false">
      <alignment horizontal="general" vertical="bottom" textRotation="0" wrapText="false" indent="0" shrinkToFit="false"/>
      <protection locked="true" hidden="false"/>
    </xf>
    <xf numFmtId="164" fontId="22" fillId="6" borderId="38" xfId="0" applyFont="true" applyBorder="true" applyAlignment="true" applyProtection="false">
      <alignment horizontal="center" vertical="bottom" textRotation="0" wrapText="false" indent="0" shrinkToFit="false"/>
      <protection locked="true" hidden="false"/>
    </xf>
    <xf numFmtId="164" fontId="22" fillId="6" borderId="40" xfId="0" applyFont="true" applyBorder="true" applyAlignment="true" applyProtection="false">
      <alignment horizontal="center" vertical="bottom" textRotation="0" wrapText="false" indent="0" shrinkToFit="false"/>
      <protection locked="true" hidden="false"/>
    </xf>
    <xf numFmtId="164" fontId="9" fillId="5" borderId="38" xfId="0" applyFont="true" applyBorder="true" applyAlignment="true" applyProtection="false">
      <alignment horizontal="general" vertical="center" textRotation="0" wrapText="true" indent="0" shrinkToFit="false"/>
      <protection locked="true" hidden="false"/>
    </xf>
    <xf numFmtId="169" fontId="4" fillId="0" borderId="39" xfId="15" applyFont="true" applyBorder="true" applyAlignment="true" applyProtection="true">
      <alignment horizontal="center" vertical="center" textRotation="0" wrapText="true" indent="0" shrinkToFit="false"/>
      <protection locked="true" hidden="false"/>
    </xf>
    <xf numFmtId="169" fontId="0" fillId="0" borderId="39" xfId="20" applyFont="true" applyBorder="true" applyAlignment="true" applyProtection="true">
      <alignment horizontal="center" vertical="center" textRotation="0" wrapText="false" indent="0" shrinkToFit="false"/>
      <protection locked="true" hidden="false"/>
    </xf>
    <xf numFmtId="169" fontId="0" fillId="0" borderId="39" xfId="0" applyFont="true" applyBorder="true" applyAlignment="true" applyProtection="false">
      <alignment horizontal="center" vertical="center" textRotation="0" wrapText="true" indent="0" shrinkToFit="false"/>
      <protection locked="true" hidden="false"/>
    </xf>
    <xf numFmtId="169" fontId="0" fillId="0" borderId="40" xfId="0" applyFont="true" applyBorder="true" applyAlignment="true" applyProtection="false">
      <alignment horizontal="center" vertical="center" textRotation="0" wrapText="true" indent="0" shrinkToFit="false"/>
      <protection locked="true" hidden="false"/>
    </xf>
    <xf numFmtId="164" fontId="9" fillId="4" borderId="38" xfId="0" applyFont="true" applyBorder="true" applyAlignment="true" applyProtection="false">
      <alignment horizontal="center" vertical="center" textRotation="0" wrapText="true" indent="0" shrinkToFit="false"/>
      <protection locked="true" hidden="false"/>
    </xf>
    <xf numFmtId="164" fontId="22" fillId="16" borderId="40" xfId="0" applyFont="true" applyBorder="true" applyAlignment="true" applyProtection="false">
      <alignment horizontal="center" vertical="bottom" textRotation="0" wrapText="false" indent="0" shrinkToFit="false"/>
      <protection locked="true" hidden="false"/>
    </xf>
    <xf numFmtId="164" fontId="22" fillId="16" borderId="38" xfId="0" applyFont="true" applyBorder="true" applyAlignment="true" applyProtection="false">
      <alignment horizontal="center" vertical="bottom" textRotation="0" wrapText="false" indent="0" shrinkToFit="false"/>
      <protection locked="true" hidden="false"/>
    </xf>
    <xf numFmtId="164" fontId="22" fillId="16" borderId="39" xfId="0" applyFont="true" applyBorder="true" applyAlignment="true" applyProtection="false">
      <alignment horizontal="center" vertical="bottom" textRotation="0" wrapText="false" indent="0" shrinkToFit="false"/>
      <protection locked="true" hidden="false"/>
    </xf>
    <xf numFmtId="164" fontId="22" fillId="8" borderId="39" xfId="0" applyFont="true" applyBorder="true" applyAlignment="true" applyProtection="false">
      <alignment horizontal="center" vertical="bottom" textRotation="0" wrapText="false" indent="0" shrinkToFit="false"/>
      <protection locked="true" hidden="false"/>
    </xf>
    <xf numFmtId="164" fontId="22" fillId="8" borderId="40" xfId="0" applyFont="true" applyBorder="true" applyAlignment="true" applyProtection="false">
      <alignment horizontal="center" vertical="bottom" textRotation="0" wrapText="false" indent="0" shrinkToFit="false"/>
      <protection locked="true" hidden="false"/>
    </xf>
    <xf numFmtId="164" fontId="22" fillId="8" borderId="38" xfId="0" applyFont="true" applyBorder="true" applyAlignment="true" applyProtection="false">
      <alignment horizontal="center" vertical="bottom" textRotation="0" wrapText="false" indent="0" shrinkToFit="false"/>
      <protection locked="true" hidden="false"/>
    </xf>
    <xf numFmtId="164" fontId="22" fillId="4" borderId="39" xfId="0" applyFont="true" applyBorder="true" applyAlignment="true" applyProtection="false">
      <alignment horizontal="center" vertical="bottom" textRotation="0" wrapText="false" indent="0" shrinkToFit="false"/>
      <protection locked="true" hidden="false"/>
    </xf>
    <xf numFmtId="164" fontId="22" fillId="4" borderId="40" xfId="0" applyFont="true" applyBorder="true" applyAlignment="true" applyProtection="false">
      <alignment horizontal="center" vertical="bottom" textRotation="0" wrapText="false" indent="0" shrinkToFit="false"/>
      <protection locked="true" hidden="false"/>
    </xf>
    <xf numFmtId="164" fontId="9" fillId="4" borderId="44" xfId="0" applyFont="true" applyBorder="true" applyAlignment="true" applyProtection="false">
      <alignment horizontal="center" vertical="center" textRotation="0" wrapText="true" indent="0" shrinkToFit="false"/>
      <protection locked="true" hidden="false"/>
    </xf>
    <xf numFmtId="164" fontId="22" fillId="8" borderId="45" xfId="0" applyFont="true" applyBorder="true" applyAlignment="true" applyProtection="false">
      <alignment horizontal="center" vertical="bottom" textRotation="0" wrapText="false" indent="0" shrinkToFit="false"/>
      <protection locked="true" hidden="false"/>
    </xf>
    <xf numFmtId="164" fontId="22" fillId="8" borderId="46" xfId="0" applyFont="true" applyBorder="true" applyAlignment="true" applyProtection="false">
      <alignment horizontal="center" vertical="bottom" textRotation="0" wrapText="false" indent="0" shrinkToFit="false"/>
      <protection locked="true" hidden="false"/>
    </xf>
    <xf numFmtId="164" fontId="22" fillId="8" borderId="44" xfId="0" applyFont="true" applyBorder="true" applyAlignment="true" applyProtection="false">
      <alignment horizontal="center" vertical="bottom" textRotation="0" wrapText="false" indent="0" shrinkToFit="false"/>
      <protection locked="true" hidden="false"/>
    </xf>
    <xf numFmtId="169" fontId="4" fillId="0" borderId="39" xfId="20" applyFont="true" applyBorder="true" applyAlignment="true" applyProtection="true">
      <alignment horizontal="center" vertical="center" textRotation="0" wrapText="false" indent="0" shrinkToFit="false"/>
      <protection locked="true" hidden="false"/>
    </xf>
    <xf numFmtId="164" fontId="9" fillId="5" borderId="44" xfId="0" applyFont="true" applyBorder="true" applyAlignment="true" applyProtection="false">
      <alignment horizontal="general" vertical="center" textRotation="0" wrapText="true" indent="0" shrinkToFit="false"/>
      <protection locked="true" hidden="false"/>
    </xf>
    <xf numFmtId="164" fontId="9" fillId="5" borderId="45" xfId="0" applyFont="true" applyBorder="true" applyAlignment="true" applyProtection="false">
      <alignment horizontal="center" vertical="center" textRotation="0" wrapText="true" indent="0" shrinkToFit="false"/>
      <protection locked="true" hidden="false"/>
    </xf>
    <xf numFmtId="169" fontId="0" fillId="0" borderId="45" xfId="20" applyFont="true" applyBorder="true" applyAlignment="true" applyProtection="true">
      <alignment horizontal="center" vertical="center" textRotation="0" wrapText="false" indent="0" shrinkToFit="false"/>
      <protection locked="true" hidden="false"/>
    </xf>
    <xf numFmtId="169" fontId="0" fillId="0" borderId="45" xfId="0" applyFont="true" applyBorder="true" applyAlignment="true" applyProtection="false">
      <alignment horizontal="center" vertical="center" textRotation="0" wrapText="true" indent="0" shrinkToFit="false"/>
      <protection locked="true" hidden="false"/>
    </xf>
    <xf numFmtId="169" fontId="0" fillId="0" borderId="46" xfId="0" applyFont="true" applyBorder="true" applyAlignment="true" applyProtection="false">
      <alignment horizontal="center" vertical="center" textRotation="0" wrapText="true" indent="0" shrinkToFit="false"/>
      <protection locked="true" hidden="false"/>
    </xf>
    <xf numFmtId="164" fontId="0" fillId="0" borderId="0" xfId="34" applyFont="false" applyBorder="false" applyAlignment="false" applyProtection="false">
      <alignment horizontal="general" vertical="bottom" textRotation="0" wrapText="false" indent="0" shrinkToFit="false"/>
      <protection locked="true" hidden="false"/>
    </xf>
    <xf numFmtId="169" fontId="0" fillId="0" borderId="0" xfId="34" applyFont="false" applyBorder="false" applyAlignment="false" applyProtection="false">
      <alignment horizontal="general" vertical="bottom" textRotation="0" wrapText="false" indent="0" shrinkToFit="false"/>
      <protection locked="true" hidden="false"/>
    </xf>
    <xf numFmtId="164" fontId="12" fillId="2" borderId="0" xfId="34" applyFont="true" applyBorder="false" applyAlignment="true" applyProtection="false">
      <alignment horizontal="left" vertical="center" textRotation="0" wrapText="false" indent="0" shrinkToFit="false"/>
      <protection locked="true" hidden="false"/>
    </xf>
    <xf numFmtId="164" fontId="14" fillId="2" borderId="0" xfId="34" applyFont="true" applyBorder="false" applyAlignment="false" applyProtection="false">
      <alignment horizontal="general" vertical="bottom" textRotation="0" wrapText="false" indent="0" shrinkToFit="false"/>
      <protection locked="true" hidden="false"/>
    </xf>
    <xf numFmtId="169" fontId="14" fillId="2" borderId="0" xfId="34" applyFont="true" applyBorder="false" applyAlignment="false" applyProtection="false">
      <alignment horizontal="general" vertical="bottom" textRotation="0" wrapText="false" indent="0" shrinkToFit="false"/>
      <protection locked="true" hidden="false"/>
    </xf>
    <xf numFmtId="164" fontId="9" fillId="0" borderId="0" xfId="34" applyFont="true" applyBorder="false" applyAlignment="false" applyProtection="false">
      <alignment horizontal="general" vertical="bottom" textRotation="0" wrapText="false" indent="0" shrinkToFit="false"/>
      <protection locked="true" hidden="false"/>
    </xf>
    <xf numFmtId="169" fontId="6" fillId="0" borderId="0" xfId="34" applyFont="true" applyBorder="false" applyAlignment="false" applyProtection="false">
      <alignment horizontal="general" vertical="bottom" textRotation="0" wrapText="false" indent="0" shrinkToFit="false"/>
      <protection locked="true" hidden="false"/>
    </xf>
    <xf numFmtId="164" fontId="24" fillId="0" borderId="0" xfId="34" applyFont="true" applyBorder="false" applyAlignment="false" applyProtection="false">
      <alignment horizontal="general" vertical="bottom" textRotation="0" wrapText="false" indent="0" shrinkToFit="false"/>
      <protection locked="true" hidden="false"/>
    </xf>
    <xf numFmtId="164" fontId="25" fillId="15" borderId="0" xfId="34" applyFont="true" applyBorder="false" applyAlignment="true" applyProtection="false">
      <alignment horizontal="general" vertical="center" textRotation="0" wrapText="false" indent="0" shrinkToFit="false"/>
      <protection locked="true" hidden="false"/>
    </xf>
    <xf numFmtId="164" fontId="21" fillId="15" borderId="0" xfId="34" applyFont="true" applyBorder="false" applyAlignment="false" applyProtection="false">
      <alignment horizontal="general" vertical="bottom" textRotation="0" wrapText="false" indent="0" shrinkToFit="false"/>
      <protection locked="true" hidden="false"/>
    </xf>
    <xf numFmtId="169" fontId="21" fillId="15" borderId="0" xfId="34" applyFont="true" applyBorder="false" applyAlignment="true" applyProtection="false">
      <alignment horizontal="general" vertical="center" textRotation="0" wrapText="false" indent="0" shrinkToFit="false"/>
      <protection locked="true" hidden="false"/>
    </xf>
    <xf numFmtId="169" fontId="25" fillId="15" borderId="0" xfId="34" applyFont="true" applyBorder="false" applyAlignment="true" applyProtection="false">
      <alignment horizontal="general" vertical="center" textRotation="0" wrapText="true" indent="0" shrinkToFit="false"/>
      <protection locked="true" hidden="false"/>
    </xf>
    <xf numFmtId="169" fontId="21" fillId="15" borderId="0" xfId="34" applyFont="true" applyBorder="false" applyAlignment="true" applyProtection="false">
      <alignment horizontal="center" vertical="center" textRotation="0" wrapText="true" indent="0" shrinkToFit="false"/>
      <protection locked="true" hidden="false"/>
    </xf>
    <xf numFmtId="164" fontId="21" fillId="15" borderId="0" xfId="34" applyFont="true" applyBorder="false" applyAlignment="true" applyProtection="false">
      <alignment horizontal="general" vertical="center" textRotation="0" wrapText="false" indent="0" shrinkToFit="false"/>
      <protection locked="true" hidden="false"/>
    </xf>
    <xf numFmtId="164" fontId="0" fillId="0" borderId="0" xfId="34" applyFont="true" applyBorder="false" applyAlignment="true" applyProtection="false">
      <alignment horizontal="left" vertical="center" textRotation="0" wrapText="false" indent="0" shrinkToFit="false"/>
      <protection locked="true" hidden="false"/>
    </xf>
    <xf numFmtId="164" fontId="0" fillId="0" borderId="0" xfId="34" applyFont="false" applyBorder="false" applyAlignment="true" applyProtection="false">
      <alignment horizontal="general" vertical="center" textRotation="0" wrapText="false" indent="0" shrinkToFit="false"/>
      <protection locked="true" hidden="false"/>
    </xf>
    <xf numFmtId="169" fontId="0" fillId="0" borderId="0" xfId="34" applyFont="false" applyBorder="false" applyAlignment="true" applyProtection="false">
      <alignment horizontal="general" vertical="center" textRotation="0" wrapText="false" indent="0" shrinkToFit="false"/>
      <protection locked="true" hidden="false"/>
    </xf>
    <xf numFmtId="164" fontId="0" fillId="0" borderId="0" xfId="0" applyFont="false" applyBorder="false" applyAlignment="true" applyProtection="false">
      <alignment horizontal="general" vertical="center" textRotation="0" wrapText="false" indent="0" shrinkToFit="false"/>
      <protection locked="true" hidden="false"/>
    </xf>
    <xf numFmtId="164" fontId="0" fillId="0" borderId="0" xfId="0" applyFont="true" applyBorder="false" applyAlignment="true" applyProtection="false">
      <alignment horizontal="general" vertical="center" textRotation="0" wrapText="false" indent="0" shrinkToFit="false"/>
      <protection locked="true" hidden="false"/>
    </xf>
    <xf numFmtId="164" fontId="21" fillId="0" borderId="25" xfId="34" applyFont="true" applyBorder="true" applyAlignment="true" applyProtection="false">
      <alignment horizontal="center" vertical="center" textRotation="0" wrapText="true" indent="0" shrinkToFit="false"/>
      <protection locked="true" hidden="false"/>
    </xf>
    <xf numFmtId="164" fontId="21" fillId="0" borderId="0" xfId="34" applyFont="true" applyBorder="false" applyAlignment="true" applyProtection="false">
      <alignment horizontal="general" vertical="center" textRotation="0" wrapText="true" indent="0" shrinkToFit="false"/>
      <protection locked="true" hidden="false"/>
    </xf>
    <xf numFmtId="164" fontId="9" fillId="5" borderId="47" xfId="34" applyFont="true" applyBorder="true" applyAlignment="true" applyProtection="false">
      <alignment horizontal="center" vertical="center" textRotation="0" wrapText="true" indent="0" shrinkToFit="false"/>
      <protection locked="true" hidden="false"/>
    </xf>
    <xf numFmtId="169" fontId="9" fillId="4" borderId="27" xfId="34" applyFont="true" applyBorder="true" applyAlignment="true" applyProtection="false">
      <alignment horizontal="center" vertical="center" textRotation="0" wrapText="true" indent="0" shrinkToFit="false"/>
      <protection locked="true" hidden="false"/>
    </xf>
    <xf numFmtId="169" fontId="9" fillId="4" borderId="28" xfId="34" applyFont="true" applyBorder="true" applyAlignment="true" applyProtection="false">
      <alignment horizontal="center" vertical="center" textRotation="0" wrapText="true" indent="0" shrinkToFit="false"/>
      <protection locked="true" hidden="false"/>
    </xf>
    <xf numFmtId="169" fontId="9" fillId="4" borderId="29" xfId="34" applyFont="true" applyBorder="true" applyAlignment="true" applyProtection="false">
      <alignment horizontal="center" vertical="center" textRotation="0" wrapText="true" indent="0" shrinkToFit="false"/>
      <protection locked="true" hidden="false"/>
    </xf>
    <xf numFmtId="164" fontId="26" fillId="17" borderId="10" xfId="34" applyFont="true" applyBorder="true" applyAlignment="true" applyProtection="false">
      <alignment horizontal="center" vertical="center" textRotation="0" wrapText="true" indent="0" shrinkToFit="false"/>
      <protection locked="true" hidden="false"/>
    </xf>
    <xf numFmtId="164" fontId="27" fillId="17" borderId="10" xfId="34" applyFont="true" applyBorder="true" applyAlignment="true" applyProtection="false">
      <alignment horizontal="center" vertical="center" textRotation="0" wrapText="true" indent="0" shrinkToFit="false"/>
      <protection locked="true" hidden="false"/>
    </xf>
    <xf numFmtId="164" fontId="0" fillId="5" borderId="8" xfId="34" applyFont="true" applyBorder="true" applyAlignment="true" applyProtection="false">
      <alignment horizontal="general" vertical="center" textRotation="0" wrapText="true" indent="0" shrinkToFit="false"/>
      <protection locked="true" hidden="false"/>
    </xf>
    <xf numFmtId="169" fontId="0" fillId="0" borderId="3" xfId="23" applyFont="true" applyBorder="true" applyAlignment="true" applyProtection="true">
      <alignment horizontal="center" vertical="center" textRotation="0" wrapText="true" indent="0" shrinkToFit="false"/>
      <protection locked="true" hidden="false"/>
    </xf>
    <xf numFmtId="169" fontId="0" fillId="0" borderId="4" xfId="23" applyFont="true" applyBorder="true" applyAlignment="true" applyProtection="true">
      <alignment horizontal="center" vertical="center" textRotation="0" wrapText="true" indent="0" shrinkToFit="false"/>
      <protection locked="true" hidden="false"/>
    </xf>
    <xf numFmtId="169" fontId="0" fillId="0" borderId="5" xfId="23" applyFont="true" applyBorder="true" applyAlignment="true" applyProtection="true">
      <alignment horizontal="center" vertical="center" textRotation="0" wrapText="true" indent="0" shrinkToFit="false"/>
      <protection locked="true" hidden="false"/>
    </xf>
    <xf numFmtId="164" fontId="26" fillId="0" borderId="10" xfId="34" applyFont="true" applyBorder="true" applyAlignment="true" applyProtection="false">
      <alignment horizontal="justify" vertical="top" textRotation="0" wrapText="true" indent="0" shrinkToFit="false"/>
      <protection locked="true" hidden="false"/>
    </xf>
    <xf numFmtId="164" fontId="28" fillId="0" borderId="10" xfId="34" applyFont="true" applyBorder="true" applyAlignment="true" applyProtection="false">
      <alignment horizontal="center" vertical="top" textRotation="0" wrapText="true" indent="0" shrinkToFit="false"/>
      <protection locked="true" hidden="false"/>
    </xf>
    <xf numFmtId="164" fontId="27" fillId="0" borderId="10" xfId="34" applyFont="true" applyBorder="true" applyAlignment="true" applyProtection="false">
      <alignment horizontal="center" vertical="top" textRotation="0" wrapText="true" indent="0" shrinkToFit="false"/>
      <protection locked="true" hidden="false"/>
    </xf>
    <xf numFmtId="164" fontId="27" fillId="18" borderId="10" xfId="34" applyFont="true" applyBorder="true" applyAlignment="true" applyProtection="false">
      <alignment horizontal="left" vertical="bottom" textRotation="0" wrapText="true" indent="0" shrinkToFit="false"/>
      <protection locked="true" hidden="false"/>
    </xf>
    <xf numFmtId="169" fontId="0" fillId="0" borderId="9" xfId="23" applyFont="true" applyBorder="true" applyAlignment="true" applyProtection="true">
      <alignment horizontal="center" vertical="center" textRotation="0" wrapText="true" indent="0" shrinkToFit="false"/>
      <protection locked="true" hidden="false"/>
    </xf>
    <xf numFmtId="169" fontId="0" fillId="0" borderId="10" xfId="23" applyFont="true" applyBorder="true" applyAlignment="true" applyProtection="true">
      <alignment horizontal="center" vertical="center" textRotation="0" wrapText="true" indent="0" shrinkToFit="false"/>
      <protection locked="true" hidden="false"/>
    </xf>
    <xf numFmtId="169" fontId="0" fillId="0" borderId="11" xfId="23" applyFont="true" applyBorder="true" applyAlignment="true" applyProtection="true">
      <alignment horizontal="center" vertical="center" textRotation="0" wrapText="true" indent="0" shrinkToFit="false"/>
      <protection locked="true" hidden="false"/>
    </xf>
    <xf numFmtId="164" fontId="26" fillId="0" borderId="10" xfId="34" applyFont="true" applyBorder="true" applyAlignment="true" applyProtection="false">
      <alignment horizontal="center" vertical="top" textRotation="0" wrapText="true" indent="0" shrinkToFit="false"/>
      <protection locked="true" hidden="false"/>
    </xf>
    <xf numFmtId="164" fontId="27" fillId="14" borderId="10" xfId="34" applyFont="true" applyBorder="true" applyAlignment="true" applyProtection="false">
      <alignment horizontal="left" vertical="bottom" textRotation="0" wrapText="true" indent="0" shrinkToFit="false"/>
      <protection locked="true" hidden="false"/>
    </xf>
    <xf numFmtId="164" fontId="27" fillId="19" borderId="10" xfId="34" applyFont="true" applyBorder="true" applyAlignment="true" applyProtection="false">
      <alignment horizontal="left" vertical="bottom" textRotation="0" wrapText="true" indent="0" shrinkToFit="false"/>
      <protection locked="true" hidden="false"/>
    </xf>
    <xf numFmtId="164" fontId="27" fillId="20" borderId="10" xfId="34" applyFont="true" applyBorder="true" applyAlignment="true" applyProtection="false">
      <alignment horizontal="left" vertical="bottom" textRotation="0" wrapText="true" indent="0" shrinkToFit="false"/>
      <protection locked="true" hidden="false"/>
    </xf>
    <xf numFmtId="164" fontId="27" fillId="21" borderId="10" xfId="34" applyFont="true" applyBorder="true" applyAlignment="true" applyProtection="false">
      <alignment horizontal="left" vertical="bottom" textRotation="0" wrapText="true" indent="0" shrinkToFit="false"/>
      <protection locked="true" hidden="false"/>
    </xf>
    <xf numFmtId="164" fontId="9" fillId="0" borderId="0" xfId="34" applyFont="true" applyBorder="false" applyAlignment="true" applyProtection="false">
      <alignment horizontal="general" vertical="bottom" textRotation="0" wrapText="false" indent="0" shrinkToFit="false"/>
      <protection locked="true" hidden="false"/>
    </xf>
    <xf numFmtId="164" fontId="0" fillId="5" borderId="14" xfId="34" applyFont="true" applyBorder="true" applyAlignment="true" applyProtection="false">
      <alignment horizontal="general" vertical="center" textRotation="0" wrapText="true" indent="0" shrinkToFit="false"/>
      <protection locked="true" hidden="false"/>
    </xf>
    <xf numFmtId="169" fontId="0" fillId="0" borderId="15" xfId="23" applyFont="true" applyBorder="true" applyAlignment="true" applyProtection="true">
      <alignment horizontal="center" vertical="center" textRotation="0" wrapText="true" indent="0" shrinkToFit="false"/>
      <protection locked="true" hidden="false"/>
    </xf>
    <xf numFmtId="169" fontId="0" fillId="0" borderId="16" xfId="23" applyFont="true" applyBorder="true" applyAlignment="true" applyProtection="true">
      <alignment horizontal="center" vertical="center" textRotation="0" wrapText="true" indent="0" shrinkToFit="false"/>
      <protection locked="true" hidden="false"/>
    </xf>
    <xf numFmtId="169" fontId="0" fillId="0" borderId="17" xfId="23" applyFont="true" applyBorder="true" applyAlignment="true" applyProtection="true">
      <alignment horizontal="center" vertical="center" textRotation="0" wrapText="true" indent="0" shrinkToFit="false"/>
      <protection locked="true" hidden="false"/>
    </xf>
    <xf numFmtId="164" fontId="0" fillId="0" borderId="0" xfId="34" applyFont="true" applyBorder="false" applyAlignment="true" applyProtection="false">
      <alignment horizontal="general" vertical="center" textRotation="0" wrapText="true" indent="0" shrinkToFit="false"/>
      <protection locked="true" hidden="false"/>
    </xf>
    <xf numFmtId="169" fontId="0" fillId="0" borderId="0" xfId="23" applyFont="true" applyBorder="true" applyAlignment="true" applyProtection="true">
      <alignment horizontal="center" vertical="center" textRotation="0" wrapText="true" indent="0" shrinkToFit="false"/>
      <protection locked="true" hidden="false"/>
    </xf>
    <xf numFmtId="169" fontId="0" fillId="0" borderId="0" xfId="34" applyFont="false" applyBorder="false" applyAlignment="true" applyProtection="false">
      <alignment horizontal="center" vertical="center" textRotation="0" wrapText="true" indent="0" shrinkToFit="false"/>
      <protection locked="true" hidden="false"/>
    </xf>
    <xf numFmtId="171" fontId="0" fillId="0" borderId="0" xfId="34" applyFont="false" applyBorder="false" applyAlignment="true" applyProtection="false">
      <alignment horizontal="center" vertical="center" textRotation="0" wrapText="false" indent="0" shrinkToFit="false"/>
      <protection locked="true" hidden="false"/>
    </xf>
    <xf numFmtId="164" fontId="0" fillId="0" borderId="0" xfId="34" applyFont="false" applyBorder="false" applyAlignment="true" applyProtection="false">
      <alignment horizontal="center" vertical="center" textRotation="0" wrapText="false" indent="0" shrinkToFit="false"/>
      <protection locked="true" hidden="false"/>
    </xf>
    <xf numFmtId="164" fontId="9" fillId="0" borderId="0" xfId="34" applyFont="true" applyBorder="false" applyAlignment="true" applyProtection="false">
      <alignment horizontal="general" vertical="center" textRotation="0" wrapText="false" indent="0" shrinkToFit="false"/>
      <protection locked="true" hidden="false"/>
    </xf>
    <xf numFmtId="169" fontId="9" fillId="0" borderId="0" xfId="34" applyFont="true" applyBorder="false" applyAlignment="true" applyProtection="false">
      <alignment horizontal="general" vertical="center" textRotation="0" wrapText="true" indent="0" shrinkToFit="false"/>
      <protection locked="true" hidden="false"/>
    </xf>
    <xf numFmtId="164" fontId="9" fillId="3" borderId="0" xfId="34" applyFont="true" applyBorder="false" applyAlignment="false" applyProtection="false">
      <alignment horizontal="general" vertical="bottom" textRotation="0" wrapText="false" indent="0" shrinkToFit="false"/>
      <protection locked="true" hidden="false"/>
    </xf>
    <xf numFmtId="164" fontId="9" fillId="4" borderId="10" xfId="34" applyFont="true" applyBorder="true" applyAlignment="true" applyProtection="false">
      <alignment horizontal="center" vertical="center" textRotation="0" wrapText="true" indent="0" shrinkToFit="false"/>
      <protection locked="true" hidden="false"/>
    </xf>
    <xf numFmtId="169" fontId="9" fillId="4" borderId="10" xfId="34" applyFont="true" applyBorder="true" applyAlignment="true" applyProtection="false">
      <alignment horizontal="center" vertical="center" textRotation="0" wrapText="true" indent="0" shrinkToFit="false"/>
      <protection locked="true" hidden="false"/>
    </xf>
    <xf numFmtId="164" fontId="9" fillId="4" borderId="10" xfId="34" applyFont="true" applyBorder="true" applyAlignment="true" applyProtection="false">
      <alignment horizontal="left" vertical="center" textRotation="0" wrapText="true" indent="0" shrinkToFit="false"/>
      <protection locked="true" hidden="false"/>
    </xf>
    <xf numFmtId="169" fontId="0" fillId="4" borderId="10" xfId="34" applyFont="true" applyBorder="true" applyAlignment="true" applyProtection="false">
      <alignment horizontal="center" vertical="center" textRotation="0" wrapText="true" indent="0" shrinkToFit="false"/>
      <protection locked="true" hidden="false"/>
    </xf>
    <xf numFmtId="168" fontId="0" fillId="0" borderId="0" xfId="34" applyFont="false" applyBorder="false" applyAlignment="true" applyProtection="false">
      <alignment horizontal="general" vertical="center" textRotation="0" wrapText="false" indent="0" shrinkToFit="false"/>
      <protection locked="true" hidden="false"/>
    </xf>
    <xf numFmtId="168" fontId="0" fillId="0" borderId="0" xfId="34" applyFont="false" applyBorder="false" applyAlignment="false" applyProtection="false">
      <alignment horizontal="general" vertical="bottom" textRotation="0" wrapText="false" indent="0" shrinkToFit="false"/>
      <protection locked="true" hidden="false"/>
    </xf>
    <xf numFmtId="164" fontId="29" fillId="15" borderId="26" xfId="34" applyFont="true" applyBorder="true" applyAlignment="true" applyProtection="false">
      <alignment horizontal="center" vertical="center" textRotation="0" wrapText="true" indent="0" shrinkToFit="false"/>
      <protection locked="true" hidden="false"/>
    </xf>
    <xf numFmtId="164" fontId="9" fillId="0" borderId="48" xfId="34" applyFont="true" applyBorder="true" applyAlignment="false" applyProtection="false">
      <alignment horizontal="general" vertical="bottom" textRotation="0" wrapText="false" indent="0" shrinkToFit="false"/>
      <protection locked="true" hidden="false"/>
    </xf>
    <xf numFmtId="169" fontId="0" fillId="0" borderId="48" xfId="34" applyFont="false" applyBorder="true" applyAlignment="false" applyProtection="false">
      <alignment horizontal="general" vertical="bottom" textRotation="0" wrapText="false" indent="0" shrinkToFit="false"/>
      <protection locked="true" hidden="false"/>
    </xf>
    <xf numFmtId="169" fontId="0" fillId="15" borderId="48" xfId="34" applyFont="false" applyBorder="true" applyAlignment="false" applyProtection="false">
      <alignment horizontal="general" vertical="bottom" textRotation="0" wrapText="false" indent="0" shrinkToFit="false"/>
      <protection locked="true" hidden="false"/>
    </xf>
    <xf numFmtId="164" fontId="0" fillId="15" borderId="49" xfId="34" applyFont="false" applyBorder="true" applyAlignment="false" applyProtection="false">
      <alignment horizontal="general" vertical="bottom" textRotation="0" wrapText="false" indent="0" shrinkToFit="false"/>
      <protection locked="true" hidden="false"/>
    </xf>
    <xf numFmtId="172" fontId="0" fillId="0" borderId="0" xfId="34" applyFont="false" applyBorder="false" applyAlignment="false" applyProtection="false">
      <alignment horizontal="general" vertical="bottom" textRotation="0" wrapText="false" indent="0" shrinkToFit="false"/>
      <protection locked="true" hidden="false"/>
    </xf>
    <xf numFmtId="169" fontId="9" fillId="4" borderId="50" xfId="34" applyFont="true" applyBorder="true" applyAlignment="true" applyProtection="false">
      <alignment horizontal="center" vertical="center" textRotation="0" wrapText="true" indent="0" shrinkToFit="false"/>
      <protection locked="true" hidden="false"/>
    </xf>
    <xf numFmtId="169" fontId="9" fillId="4" borderId="51" xfId="34" applyFont="true" applyBorder="true" applyAlignment="true" applyProtection="false">
      <alignment horizontal="center" vertical="center" textRotation="0" wrapText="true" indent="0" shrinkToFit="false"/>
      <protection locked="true" hidden="false"/>
    </xf>
    <xf numFmtId="169" fontId="9" fillId="4" borderId="52" xfId="34" applyFont="true" applyBorder="true" applyAlignment="true" applyProtection="false">
      <alignment horizontal="center" vertical="center" textRotation="0" wrapText="true" indent="0" shrinkToFit="false"/>
      <protection locked="true" hidden="false"/>
    </xf>
    <xf numFmtId="164" fontId="0" fillId="15" borderId="53" xfId="34" applyFont="false" applyBorder="true" applyAlignment="false" applyProtection="false">
      <alignment horizontal="general" vertical="bottom" textRotation="0" wrapText="false" indent="0" shrinkToFit="false"/>
      <protection locked="true" hidden="false"/>
    </xf>
    <xf numFmtId="164" fontId="0" fillId="5" borderId="20" xfId="34" applyFont="true" applyBorder="true" applyAlignment="true" applyProtection="false">
      <alignment horizontal="general" vertical="center" textRotation="0" wrapText="true" indent="0" shrinkToFit="false"/>
      <protection locked="true" hidden="false"/>
    </xf>
    <xf numFmtId="169" fontId="0" fillId="0" borderId="54" xfId="34" applyFont="false" applyBorder="true" applyAlignment="true" applyProtection="false">
      <alignment horizontal="center" vertical="center" textRotation="0" wrapText="false" indent="0" shrinkToFit="false"/>
      <protection locked="true" hidden="false"/>
    </xf>
    <xf numFmtId="169" fontId="0" fillId="0" borderId="10" xfId="34" applyFont="false" applyBorder="true" applyAlignment="true" applyProtection="false">
      <alignment horizontal="center" vertical="center" textRotation="0" wrapText="false" indent="0" shrinkToFit="false"/>
      <protection locked="true" hidden="false"/>
    </xf>
    <xf numFmtId="164" fontId="0" fillId="5" borderId="24" xfId="34" applyFont="true" applyBorder="true" applyAlignment="true" applyProtection="false">
      <alignment horizontal="general" vertical="center" textRotation="0" wrapText="true" indent="0" shrinkToFit="false"/>
      <protection locked="true" hidden="false"/>
    </xf>
    <xf numFmtId="164" fontId="0" fillId="5" borderId="22" xfId="34" applyFont="true" applyBorder="true" applyAlignment="true" applyProtection="false">
      <alignment horizontal="general" vertical="center" textRotation="0" wrapText="true" indent="0" shrinkToFit="false"/>
      <protection locked="true" hidden="false"/>
    </xf>
    <xf numFmtId="164" fontId="0" fillId="15" borderId="0" xfId="34" applyFont="false" applyBorder="false" applyAlignment="false" applyProtection="false">
      <alignment horizontal="general" vertical="bottom" textRotation="0" wrapText="false" indent="0" shrinkToFit="false"/>
      <protection locked="true" hidden="false"/>
    </xf>
    <xf numFmtId="169" fontId="0" fillId="15" borderId="0" xfId="34" applyFont="false" applyBorder="false" applyAlignment="false" applyProtection="false">
      <alignment horizontal="general" vertical="bottom" textRotation="0" wrapText="false" indent="0" shrinkToFit="false"/>
      <protection locked="true" hidden="false"/>
    </xf>
    <xf numFmtId="164" fontId="9" fillId="0" borderId="55" xfId="34" applyFont="true" applyBorder="true" applyAlignment="true" applyProtection="false">
      <alignment horizontal="center" vertical="center" textRotation="0" wrapText="true" indent="0" shrinkToFit="false"/>
      <protection locked="true" hidden="false"/>
    </xf>
    <xf numFmtId="164" fontId="9" fillId="0" borderId="25" xfId="34" applyFont="true" applyBorder="true" applyAlignment="true" applyProtection="false">
      <alignment horizontal="center" vertical="center" textRotation="0" wrapText="true" indent="0" shrinkToFit="false"/>
      <protection locked="true" hidden="false"/>
    </xf>
    <xf numFmtId="164" fontId="9" fillId="0" borderId="25" xfId="34" applyFont="true" applyBorder="true" applyAlignment="true" applyProtection="false">
      <alignment horizontal="center" vertical="center" textRotation="0" wrapText="false" indent="0" shrinkToFit="false"/>
      <protection locked="true" hidden="false"/>
    </xf>
    <xf numFmtId="164" fontId="0" fillId="9" borderId="27" xfId="34" applyFont="true" applyBorder="true" applyAlignment="true" applyProtection="false">
      <alignment horizontal="center" vertical="center" textRotation="0" wrapText="true" indent="0" shrinkToFit="false"/>
      <protection locked="true" hidden="false"/>
    </xf>
    <xf numFmtId="164" fontId="0" fillId="9" borderId="28" xfId="34" applyFont="true" applyBorder="true" applyAlignment="true" applyProtection="false">
      <alignment horizontal="center" vertical="center" textRotation="0" wrapText="true" indent="0" shrinkToFit="false"/>
      <protection locked="true" hidden="false"/>
    </xf>
    <xf numFmtId="164" fontId="0" fillId="9" borderId="29" xfId="34" applyFont="true" applyBorder="true" applyAlignment="true" applyProtection="false">
      <alignment horizontal="center" vertical="center" textRotation="0" wrapText="true" indent="0" shrinkToFit="false"/>
      <protection locked="true" hidden="false"/>
    </xf>
    <xf numFmtId="164" fontId="0" fillId="0" borderId="48" xfId="34" applyFont="true" applyBorder="true" applyAlignment="true" applyProtection="false">
      <alignment horizontal="center" vertical="center" textRotation="0" wrapText="true" indent="0" shrinkToFit="false"/>
      <protection locked="true" hidden="false"/>
    </xf>
    <xf numFmtId="164" fontId="0" fillId="0" borderId="55" xfId="34" applyFont="true" applyBorder="true" applyAlignment="true" applyProtection="false">
      <alignment horizontal="center" vertical="center" textRotation="0" wrapText="true" indent="0" shrinkToFit="false"/>
      <protection locked="true" hidden="false"/>
    </xf>
    <xf numFmtId="164" fontId="0" fillId="0" borderId="27" xfId="34" applyFont="true" applyBorder="true" applyAlignment="true" applyProtection="false">
      <alignment horizontal="general" vertical="center" textRotation="0" wrapText="true" indent="0" shrinkToFit="false"/>
      <protection locked="true" hidden="false"/>
    </xf>
    <xf numFmtId="164" fontId="0" fillId="0" borderId="29" xfId="34" applyFont="true" applyBorder="true" applyAlignment="true" applyProtection="false">
      <alignment horizontal="center" vertical="center" textRotation="0" wrapText="true" indent="0" shrinkToFit="false"/>
      <protection locked="true" hidden="false"/>
    </xf>
    <xf numFmtId="164" fontId="0" fillId="5" borderId="2" xfId="34" applyFont="true" applyBorder="true" applyAlignment="true" applyProtection="false">
      <alignment horizontal="general" vertical="center" textRotation="0" wrapText="true" indent="0" shrinkToFit="false"/>
      <protection locked="true" hidden="false"/>
    </xf>
    <xf numFmtId="171" fontId="0" fillId="0" borderId="4" xfId="34" applyFont="false" applyBorder="true" applyAlignment="true" applyProtection="false">
      <alignment horizontal="center" vertical="center" textRotation="0" wrapText="false" indent="0" shrinkToFit="false"/>
      <protection locked="true" hidden="false"/>
    </xf>
    <xf numFmtId="171" fontId="0" fillId="0" borderId="56" xfId="34" applyFont="false" applyBorder="true" applyAlignment="true" applyProtection="false">
      <alignment horizontal="center" vertical="center" textRotation="0" wrapText="false" indent="0" shrinkToFit="false"/>
      <protection locked="true" hidden="false"/>
    </xf>
    <xf numFmtId="164" fontId="0" fillId="22" borderId="3" xfId="34" applyFont="false" applyBorder="true" applyAlignment="true" applyProtection="false">
      <alignment horizontal="center" vertical="center" textRotation="0" wrapText="false" indent="0" shrinkToFit="false"/>
      <protection locked="true" hidden="false"/>
    </xf>
    <xf numFmtId="164" fontId="0" fillId="22" borderId="4" xfId="34" applyFont="false" applyBorder="true" applyAlignment="true" applyProtection="false">
      <alignment horizontal="center" vertical="center" textRotation="0" wrapText="false" indent="0" shrinkToFit="false"/>
      <protection locked="true" hidden="false"/>
    </xf>
    <xf numFmtId="164" fontId="0" fillId="22" borderId="5" xfId="34" applyFont="false" applyBorder="true" applyAlignment="true" applyProtection="false">
      <alignment horizontal="center" vertical="center" textRotation="0" wrapText="false" indent="0" shrinkToFit="false"/>
      <protection locked="true" hidden="false"/>
    </xf>
    <xf numFmtId="173" fontId="0" fillId="0" borderId="6" xfId="34" applyFont="false" applyBorder="true" applyAlignment="true" applyProtection="false">
      <alignment horizontal="center" vertical="center" textRotation="0" wrapText="false" indent="0" shrinkToFit="false"/>
      <protection locked="true" hidden="false"/>
    </xf>
    <xf numFmtId="173" fontId="0" fillId="0" borderId="20" xfId="34" applyFont="false" applyBorder="true" applyAlignment="true" applyProtection="false">
      <alignment horizontal="center" vertical="center" textRotation="0" wrapText="false" indent="0" shrinkToFit="false"/>
      <protection locked="true" hidden="false"/>
    </xf>
    <xf numFmtId="172" fontId="0" fillId="0" borderId="3" xfId="34" applyFont="false" applyBorder="true" applyAlignment="true" applyProtection="false">
      <alignment horizontal="center" vertical="center" textRotation="0" wrapText="false" indent="0" shrinkToFit="false"/>
      <protection locked="true" hidden="false"/>
    </xf>
    <xf numFmtId="171" fontId="0" fillId="0" borderId="10" xfId="34" applyFont="false" applyBorder="true" applyAlignment="true" applyProtection="false">
      <alignment horizontal="center" vertical="center" textRotation="0" wrapText="false" indent="0" shrinkToFit="false"/>
      <protection locked="true" hidden="false"/>
    </xf>
    <xf numFmtId="171" fontId="0" fillId="0" borderId="21" xfId="34" applyFont="false" applyBorder="true" applyAlignment="true" applyProtection="false">
      <alignment horizontal="center" vertical="center" textRotation="0" wrapText="false" indent="0" shrinkToFit="false"/>
      <protection locked="true" hidden="false"/>
    </xf>
    <xf numFmtId="164" fontId="0" fillId="22" borderId="9" xfId="34" applyFont="false" applyBorder="true" applyAlignment="true" applyProtection="false">
      <alignment horizontal="center" vertical="center" textRotation="0" wrapText="false" indent="0" shrinkToFit="false"/>
      <protection locked="true" hidden="false"/>
    </xf>
    <xf numFmtId="164" fontId="0" fillId="22" borderId="10" xfId="34" applyFont="false" applyBorder="true" applyAlignment="true" applyProtection="false">
      <alignment horizontal="center" vertical="center" textRotation="0" wrapText="false" indent="0" shrinkToFit="false"/>
      <protection locked="true" hidden="false"/>
    </xf>
    <xf numFmtId="164" fontId="0" fillId="22" borderId="11" xfId="34" applyFont="false" applyBorder="true" applyAlignment="true" applyProtection="false">
      <alignment horizontal="center" vertical="center" textRotation="0" wrapText="false" indent="0" shrinkToFit="false"/>
      <protection locked="true" hidden="false"/>
    </xf>
    <xf numFmtId="173" fontId="0" fillId="0" borderId="12" xfId="34" applyFont="false" applyBorder="true" applyAlignment="true" applyProtection="false">
      <alignment horizontal="center" vertical="center" textRotation="0" wrapText="false" indent="0" shrinkToFit="false"/>
      <protection locked="true" hidden="false"/>
    </xf>
    <xf numFmtId="173" fontId="0" fillId="0" borderId="24" xfId="34" applyFont="false" applyBorder="true" applyAlignment="true" applyProtection="false">
      <alignment horizontal="center" vertical="center" textRotation="0" wrapText="false" indent="0" shrinkToFit="false"/>
      <protection locked="true" hidden="false"/>
    </xf>
    <xf numFmtId="172" fontId="0" fillId="0" borderId="9" xfId="34" applyFont="false" applyBorder="true" applyAlignment="true" applyProtection="false">
      <alignment horizontal="center" vertical="center" textRotation="0" wrapText="false" indent="0" shrinkToFit="false"/>
      <protection locked="true" hidden="false"/>
    </xf>
    <xf numFmtId="172" fontId="0" fillId="0" borderId="0" xfId="34" applyFont="false" applyBorder="false" applyAlignment="true" applyProtection="false">
      <alignment horizontal="general" vertical="bottom" textRotation="0" wrapText="true" indent="0" shrinkToFit="false"/>
      <protection locked="true" hidden="false"/>
    </xf>
    <xf numFmtId="164" fontId="22" fillId="0" borderId="0" xfId="34" applyFont="true" applyBorder="true" applyAlignment="true" applyProtection="false">
      <alignment horizontal="center" vertical="bottom" textRotation="0" wrapText="true" indent="0" shrinkToFit="false"/>
      <protection locked="true" hidden="false"/>
    </xf>
    <xf numFmtId="164" fontId="0" fillId="5" borderId="18" xfId="34" applyFont="true" applyBorder="true" applyAlignment="true" applyProtection="false">
      <alignment horizontal="general" vertical="center" textRotation="0" wrapText="true" indent="0" shrinkToFit="false"/>
      <protection locked="true" hidden="false"/>
    </xf>
    <xf numFmtId="171" fontId="0" fillId="0" borderId="16" xfId="34" applyFont="false" applyBorder="true" applyAlignment="true" applyProtection="false">
      <alignment horizontal="center" vertical="center" textRotation="0" wrapText="false" indent="0" shrinkToFit="false"/>
      <protection locked="true" hidden="false"/>
    </xf>
    <xf numFmtId="171" fontId="0" fillId="0" borderId="33" xfId="34" applyFont="false" applyBorder="true" applyAlignment="true" applyProtection="false">
      <alignment horizontal="center" vertical="center" textRotation="0" wrapText="false" indent="0" shrinkToFit="false"/>
      <protection locked="true" hidden="false"/>
    </xf>
    <xf numFmtId="164" fontId="0" fillId="22" borderId="15" xfId="34" applyFont="false" applyBorder="true" applyAlignment="true" applyProtection="false">
      <alignment horizontal="center" vertical="center" textRotation="0" wrapText="false" indent="0" shrinkToFit="false"/>
      <protection locked="true" hidden="false"/>
    </xf>
    <xf numFmtId="164" fontId="0" fillId="22" borderId="16" xfId="34" applyFont="false" applyBorder="true" applyAlignment="true" applyProtection="false">
      <alignment horizontal="center" vertical="center" textRotation="0" wrapText="false" indent="0" shrinkToFit="false"/>
      <protection locked="true" hidden="false"/>
    </xf>
    <xf numFmtId="164" fontId="0" fillId="22" borderId="17" xfId="34" applyFont="false" applyBorder="true" applyAlignment="true" applyProtection="false">
      <alignment horizontal="center" vertical="center" textRotation="0" wrapText="false" indent="0" shrinkToFit="false"/>
      <protection locked="true" hidden="false"/>
    </xf>
    <xf numFmtId="173" fontId="0" fillId="0" borderId="18" xfId="34" applyFont="false" applyBorder="true" applyAlignment="true" applyProtection="false">
      <alignment horizontal="center" vertical="center" textRotation="0" wrapText="false" indent="0" shrinkToFit="false"/>
      <protection locked="true" hidden="false"/>
    </xf>
    <xf numFmtId="173" fontId="0" fillId="0" borderId="22" xfId="34" applyFont="false" applyBorder="true" applyAlignment="true" applyProtection="false">
      <alignment horizontal="center" vertical="center" textRotation="0" wrapText="false" indent="0" shrinkToFit="false"/>
      <protection locked="true" hidden="false"/>
    </xf>
    <xf numFmtId="172" fontId="0" fillId="0" borderId="15" xfId="34" applyFont="false" applyBorder="true" applyAlignment="true" applyProtection="false">
      <alignment horizontal="center" vertical="center" textRotation="0" wrapText="false" indent="0" shrinkToFit="false"/>
      <protection locked="true" hidden="false"/>
    </xf>
    <xf numFmtId="164" fontId="9" fillId="0" borderId="0" xfId="34" applyFont="true" applyBorder="false" applyAlignment="true" applyProtection="false">
      <alignment horizontal="center" vertical="center" textRotation="0" wrapText="true" indent="0" shrinkToFit="false"/>
      <protection locked="true" hidden="false"/>
    </xf>
    <xf numFmtId="164" fontId="0" fillId="0" borderId="0" xfId="34" applyFont="false" applyBorder="false" applyAlignment="true" applyProtection="false">
      <alignment horizontal="center" vertical="center" textRotation="0" wrapText="true" indent="0" shrinkToFit="false"/>
      <protection locked="true" hidden="false"/>
    </xf>
    <xf numFmtId="164" fontId="0" fillId="0" borderId="0" xfId="34" applyFont="false" applyBorder="false" applyAlignment="true" applyProtection="false">
      <alignment horizontal="general" vertical="bottom" textRotation="0" wrapText="true" indent="0" shrinkToFit="false"/>
      <protection locked="true" hidden="false"/>
    </xf>
    <xf numFmtId="164" fontId="9" fillId="0" borderId="0" xfId="34" applyFont="true" applyBorder="true" applyAlignment="true" applyProtection="false">
      <alignment horizontal="center" vertical="center" textRotation="0" wrapText="true" indent="0" shrinkToFit="false"/>
      <protection locked="true" hidden="false"/>
    </xf>
    <xf numFmtId="164" fontId="9" fillId="0" borderId="0" xfId="34" applyFont="true" applyBorder="true" applyAlignment="true" applyProtection="false">
      <alignment horizontal="center" vertical="center" textRotation="0" wrapText="false" indent="0" shrinkToFit="false"/>
      <protection locked="true" hidden="false"/>
    </xf>
    <xf numFmtId="172" fontId="9" fillId="0" borderId="0" xfId="34" applyFont="true" applyBorder="false" applyAlignment="true" applyProtection="false">
      <alignment horizontal="center" vertical="center" textRotation="0" wrapText="false" indent="0" shrinkToFit="false"/>
      <protection locked="true" hidden="false"/>
    </xf>
    <xf numFmtId="164" fontId="0" fillId="0" borderId="0" xfId="34" applyFont="false" applyBorder="false" applyAlignment="true" applyProtection="false">
      <alignment horizontal="general" vertical="center" textRotation="0" wrapText="true" indent="0" shrinkToFit="false"/>
      <protection locked="true" hidden="false"/>
    </xf>
    <xf numFmtId="172" fontId="0" fillId="0" borderId="0" xfId="34" applyFont="false" applyBorder="false" applyAlignment="true" applyProtection="false">
      <alignment horizontal="center" vertical="center" textRotation="0" wrapText="true" indent="0" shrinkToFit="false"/>
      <protection locked="true" hidden="false"/>
    </xf>
    <xf numFmtId="172" fontId="6" fillId="0" borderId="0" xfId="34" applyFont="true" applyBorder="false" applyAlignment="true" applyProtection="false">
      <alignment horizontal="general" vertical="bottom" textRotation="0" wrapText="true" indent="0" shrinkToFit="false"/>
      <protection locked="true" hidden="false"/>
    </xf>
    <xf numFmtId="164" fontId="6" fillId="0" borderId="0" xfId="34" applyFont="true" applyBorder="false" applyAlignment="false" applyProtection="false">
      <alignment horizontal="general" vertical="bottom" textRotation="0" wrapText="false" indent="0" shrinkToFit="false"/>
      <protection locked="true" hidden="false"/>
    </xf>
    <xf numFmtId="173" fontId="0" fillId="0" borderId="0" xfId="34" applyFont="false" applyBorder="false" applyAlignment="true" applyProtection="false">
      <alignment horizontal="center" vertical="center" textRotation="0" wrapText="false" indent="0" shrinkToFit="false"/>
      <protection locked="true" hidden="false"/>
    </xf>
    <xf numFmtId="172" fontId="0" fillId="0" borderId="0" xfId="34" applyFont="false" applyBorder="false" applyAlignment="true" applyProtection="false">
      <alignment horizontal="center" vertical="center" textRotation="0" wrapText="false" indent="0" shrinkToFit="false"/>
      <protection locked="true" hidden="false"/>
    </xf>
    <xf numFmtId="174" fontId="10" fillId="0" borderId="0" xfId="35" applyFont="true" applyBorder="true" applyAlignment="true" applyProtection="true">
      <alignment horizontal="center" vertical="center" textRotation="0" wrapText="false" indent="0" shrinkToFit="false"/>
      <protection locked="true" hidden="false"/>
    </xf>
    <xf numFmtId="164" fontId="0" fillId="15" borderId="57" xfId="34" applyFont="false" applyBorder="true" applyAlignment="false" applyProtection="false">
      <alignment horizontal="general" vertical="bottom" textRotation="0" wrapText="false" indent="0" shrinkToFit="false"/>
      <protection locked="true" hidden="false"/>
    </xf>
    <xf numFmtId="164" fontId="31" fillId="0" borderId="27" xfId="34" applyFont="true" applyBorder="true" applyAlignment="true" applyProtection="false">
      <alignment horizontal="center" vertical="center" textRotation="0" wrapText="true" indent="0" shrinkToFit="false"/>
      <protection locked="true" hidden="false"/>
    </xf>
    <xf numFmtId="164" fontId="31" fillId="0" borderId="55" xfId="34" applyFont="true" applyBorder="true" applyAlignment="true" applyProtection="false">
      <alignment horizontal="center" vertical="center" textRotation="0" wrapText="true" indent="0" shrinkToFit="false"/>
      <protection locked="true" hidden="false"/>
    </xf>
    <xf numFmtId="164" fontId="31" fillId="0" borderId="58" xfId="34" applyFont="true" applyBorder="true" applyAlignment="true" applyProtection="false">
      <alignment horizontal="center" vertical="center" textRotation="0" wrapText="true" indent="0" shrinkToFit="false"/>
      <protection locked="true" hidden="false"/>
    </xf>
    <xf numFmtId="164" fontId="4" fillId="5" borderId="2" xfId="34" applyFont="true" applyBorder="true" applyAlignment="true" applyProtection="false">
      <alignment horizontal="general" vertical="center" textRotation="0" wrapText="true" indent="0" shrinkToFit="false"/>
      <protection locked="true" hidden="false"/>
    </xf>
    <xf numFmtId="172" fontId="4" fillId="0" borderId="20" xfId="34" applyFont="true" applyBorder="true" applyAlignment="true" applyProtection="false">
      <alignment horizontal="center" vertical="center" textRotation="0" wrapText="false" indent="0" shrinkToFit="false"/>
      <protection locked="true" hidden="false"/>
    </xf>
    <xf numFmtId="172" fontId="4" fillId="0" borderId="7" xfId="34" applyFont="true" applyBorder="true" applyAlignment="true" applyProtection="false">
      <alignment horizontal="center" vertical="center" textRotation="0" wrapText="false" indent="0" shrinkToFit="false"/>
      <protection locked="true" hidden="false"/>
    </xf>
    <xf numFmtId="164" fontId="4" fillId="5" borderId="8" xfId="34" applyFont="true" applyBorder="true" applyAlignment="true" applyProtection="false">
      <alignment horizontal="general" vertical="center" textRotation="0" wrapText="true" indent="0" shrinkToFit="false"/>
      <protection locked="true" hidden="false"/>
    </xf>
    <xf numFmtId="172" fontId="4" fillId="0" borderId="24" xfId="34" applyFont="true" applyBorder="true" applyAlignment="true" applyProtection="false">
      <alignment horizontal="center" vertical="center" textRotation="0" wrapText="false" indent="0" shrinkToFit="false"/>
      <protection locked="true" hidden="false"/>
    </xf>
    <xf numFmtId="172" fontId="4" fillId="0" borderId="13" xfId="34" applyFont="true" applyBorder="true" applyAlignment="true" applyProtection="false">
      <alignment horizontal="center" vertical="center" textRotation="0" wrapText="false" indent="0" shrinkToFit="false"/>
      <protection locked="true" hidden="false"/>
    </xf>
    <xf numFmtId="164" fontId="29" fillId="11" borderId="26" xfId="34" applyFont="true" applyBorder="true" applyAlignment="true" applyProtection="false">
      <alignment horizontal="center" vertical="center" textRotation="0" wrapText="true" indent="0" shrinkToFit="false"/>
      <protection locked="true" hidden="false"/>
    </xf>
    <xf numFmtId="169" fontId="0" fillId="11" borderId="48" xfId="34" applyFont="false" applyBorder="true" applyAlignment="false" applyProtection="false">
      <alignment horizontal="general" vertical="bottom" textRotation="0" wrapText="false" indent="0" shrinkToFit="false"/>
      <protection locked="true" hidden="false"/>
    </xf>
    <xf numFmtId="164" fontId="0" fillId="11" borderId="49" xfId="34" applyFont="false" applyBorder="true" applyAlignment="false" applyProtection="false">
      <alignment horizontal="general" vertical="bottom" textRotation="0" wrapText="false" indent="0" shrinkToFit="false"/>
      <protection locked="true" hidden="false"/>
    </xf>
    <xf numFmtId="164" fontId="0" fillId="11" borderId="53" xfId="34" applyFont="false" applyBorder="true" applyAlignment="false" applyProtection="false">
      <alignment horizontal="general" vertical="bottom" textRotation="0" wrapText="false" indent="0" shrinkToFit="false"/>
      <protection locked="true" hidden="false"/>
    </xf>
    <xf numFmtId="164" fontId="0" fillId="5" borderId="10" xfId="34" applyFont="true" applyBorder="true" applyAlignment="true" applyProtection="false">
      <alignment horizontal="general" vertical="center" textRotation="0" wrapText="true" indent="0" shrinkToFit="false"/>
      <protection locked="true" hidden="false"/>
    </xf>
    <xf numFmtId="164" fontId="6" fillId="0" borderId="0" xfId="34" applyFont="true" applyBorder="false" applyAlignment="true" applyProtection="false">
      <alignment horizontal="general" vertical="bottom" textRotation="0" wrapText="true" indent="0" shrinkToFit="false"/>
      <protection locked="true" hidden="false"/>
    </xf>
    <xf numFmtId="164" fontId="4" fillId="5" borderId="14" xfId="34" applyFont="true" applyBorder="true" applyAlignment="true" applyProtection="false">
      <alignment horizontal="general" vertical="center" textRotation="0" wrapText="true" indent="0" shrinkToFit="false"/>
      <protection locked="true" hidden="false"/>
    </xf>
    <xf numFmtId="172" fontId="4" fillId="0" borderId="22" xfId="34" applyFont="true" applyBorder="true" applyAlignment="true" applyProtection="false">
      <alignment horizontal="center" vertical="center" textRotation="0" wrapText="false" indent="0" shrinkToFit="false"/>
      <protection locked="true" hidden="false"/>
    </xf>
    <xf numFmtId="172" fontId="4" fillId="0" borderId="19" xfId="34" applyFont="true" applyBorder="true" applyAlignment="true" applyProtection="false">
      <alignment horizontal="center" vertical="center" textRotation="0" wrapText="false" indent="0" shrinkToFit="false"/>
      <protection locked="true" hidden="false"/>
    </xf>
    <xf numFmtId="164" fontId="0" fillId="11" borderId="0" xfId="34" applyFont="false" applyBorder="false" applyAlignment="false" applyProtection="false">
      <alignment horizontal="general" vertical="bottom" textRotation="0" wrapText="false" indent="0" shrinkToFit="false"/>
      <protection locked="true" hidden="false"/>
    </xf>
    <xf numFmtId="169" fontId="0" fillId="11" borderId="0" xfId="34" applyFont="false" applyBorder="false" applyAlignment="false" applyProtection="false">
      <alignment horizontal="general" vertical="bottom" textRotation="0" wrapText="false" indent="0" shrinkToFit="false"/>
      <protection locked="true" hidden="false"/>
    </xf>
    <xf numFmtId="169" fontId="0" fillId="0" borderId="59" xfId="34" applyFont="false" applyBorder="true" applyAlignment="true" applyProtection="false">
      <alignment horizontal="center" vertical="center" textRotation="0" wrapText="false" indent="0" shrinkToFit="false"/>
      <protection locked="true" hidden="false"/>
    </xf>
    <xf numFmtId="169" fontId="0" fillId="0" borderId="16" xfId="34" applyFont="false" applyBorder="true" applyAlignment="true" applyProtection="false">
      <alignment horizontal="center" vertical="center" textRotation="0" wrapText="false" indent="0" shrinkToFit="false"/>
      <protection locked="true" hidden="false"/>
    </xf>
    <xf numFmtId="164" fontId="0" fillId="11" borderId="57" xfId="34" applyFont="false" applyBorder="true" applyAlignment="false" applyProtection="false">
      <alignment horizontal="general" vertical="bottom" textRotation="0" wrapText="false" indent="0" shrinkToFit="false"/>
      <protection locked="true" hidden="false"/>
    </xf>
    <xf numFmtId="164" fontId="0" fillId="0" borderId="0" xfId="34" applyFont="true" applyBorder="false" applyAlignment="true" applyProtection="false">
      <alignment horizontal="left" vertical="bottom" textRotation="0" wrapText="false" indent="0" shrinkToFit="false"/>
      <protection locked="true" hidden="false"/>
    </xf>
    <xf numFmtId="164" fontId="21" fillId="0" borderId="0" xfId="34" applyFont="true" applyBorder="false" applyAlignment="false" applyProtection="false">
      <alignment horizontal="general" vertical="bottom" textRotation="0" wrapText="false" indent="0" shrinkToFit="false"/>
      <protection locked="true" hidden="false"/>
    </xf>
    <xf numFmtId="172" fontId="9" fillId="0" borderId="25" xfId="34" applyFont="true" applyBorder="true" applyAlignment="true" applyProtection="false">
      <alignment horizontal="center" vertical="center" textRotation="0" wrapText="false" indent="0" shrinkToFit="false"/>
      <protection locked="true" hidden="false"/>
    </xf>
    <xf numFmtId="172" fontId="0" fillId="9" borderId="55" xfId="34" applyFont="true" applyBorder="true" applyAlignment="true" applyProtection="false">
      <alignment horizontal="center" vertical="center" textRotation="0" wrapText="true" indent="0" shrinkToFit="false"/>
      <protection locked="true" hidden="false"/>
    </xf>
    <xf numFmtId="174" fontId="10" fillId="0" borderId="55" xfId="35" applyFont="true" applyBorder="true" applyAlignment="true" applyProtection="true">
      <alignment horizontal="center" vertical="center" textRotation="0" wrapText="false" indent="0" shrinkToFit="false"/>
      <protection locked="true" hidden="false"/>
    </xf>
    <xf numFmtId="174" fontId="10" fillId="0" borderId="60" xfId="35" applyFont="true" applyBorder="true" applyAlignment="true" applyProtection="true">
      <alignment horizontal="center" vertical="center" textRotation="0" wrapText="false" indent="0" shrinkToFit="false"/>
      <protection locked="true" hidden="false"/>
    </xf>
    <xf numFmtId="172" fontId="0" fillId="0" borderId="60" xfId="34" applyFont="false" applyBorder="true" applyAlignment="false" applyProtection="false">
      <alignment horizontal="general" vertical="bottom" textRotation="0" wrapText="false" indent="0" shrinkToFit="false"/>
      <protection locked="true" hidden="false"/>
    </xf>
    <xf numFmtId="164" fontId="0" fillId="0" borderId="61" xfId="34" applyFont="false" applyBorder="true" applyAlignment="false" applyProtection="false">
      <alignment horizontal="general" vertical="bottom" textRotation="0" wrapText="false" indent="0" shrinkToFit="false"/>
      <protection locked="true" hidden="false"/>
    </xf>
    <xf numFmtId="164" fontId="25" fillId="0" borderId="62" xfId="34" applyFont="true" applyBorder="true" applyAlignment="true" applyProtection="false">
      <alignment horizontal="center" vertical="center" textRotation="0" wrapText="true" indent="0" shrinkToFit="false"/>
      <protection locked="true" hidden="false"/>
    </xf>
    <xf numFmtId="164" fontId="21" fillId="0" borderId="20" xfId="34" applyFont="true" applyBorder="true" applyAlignment="true" applyProtection="false">
      <alignment horizontal="center" vertical="center" textRotation="0" wrapText="true" indent="0" shrinkToFit="false"/>
      <protection locked="true" hidden="false"/>
    </xf>
    <xf numFmtId="164" fontId="9" fillId="0" borderId="27" xfId="34" applyFont="true" applyBorder="true" applyAlignment="true" applyProtection="false">
      <alignment horizontal="center" vertical="center" textRotation="0" wrapText="true" indent="0" shrinkToFit="false"/>
      <protection locked="true" hidden="false"/>
    </xf>
    <xf numFmtId="164" fontId="9" fillId="0" borderId="58" xfId="34" applyFont="true" applyBorder="true" applyAlignment="true" applyProtection="false">
      <alignment horizontal="center" vertical="center" textRotation="0" wrapText="true" indent="0" shrinkToFit="false"/>
      <protection locked="true" hidden="false"/>
    </xf>
    <xf numFmtId="164" fontId="9" fillId="0" borderId="50" xfId="34" applyFont="true" applyBorder="true" applyAlignment="true" applyProtection="false">
      <alignment horizontal="center" vertical="center" textRotation="0" wrapText="true" indent="0" shrinkToFit="false"/>
      <protection locked="true" hidden="false"/>
    </xf>
    <xf numFmtId="164" fontId="0" fillId="0" borderId="50" xfId="34" applyFont="true" applyBorder="true" applyAlignment="true" applyProtection="false">
      <alignment horizontal="center" vertical="center" textRotation="0" wrapText="true" indent="0" shrinkToFit="false"/>
      <protection locked="true" hidden="false"/>
    </xf>
    <xf numFmtId="164" fontId="0" fillId="0" borderId="25" xfId="34" applyFont="true" applyBorder="true" applyAlignment="true" applyProtection="false">
      <alignment horizontal="center" vertical="center" textRotation="0" wrapText="true" indent="0" shrinkToFit="false"/>
      <protection locked="true" hidden="false"/>
    </xf>
    <xf numFmtId="164" fontId="0" fillId="0" borderId="15" xfId="34" applyFont="true" applyBorder="true" applyAlignment="true" applyProtection="false">
      <alignment horizontal="center" vertical="bottom" textRotation="0" wrapText="true" indent="0" shrinkToFit="false"/>
      <protection locked="true" hidden="false"/>
    </xf>
    <xf numFmtId="164" fontId="0" fillId="0" borderId="17" xfId="34" applyFont="true" applyBorder="true" applyAlignment="true" applyProtection="false">
      <alignment horizontal="center" vertical="center" textRotation="0" wrapText="true" indent="0" shrinkToFit="false"/>
      <protection locked="true" hidden="false"/>
    </xf>
    <xf numFmtId="172" fontId="0" fillId="0" borderId="20" xfId="34" applyFont="false" applyBorder="true" applyAlignment="true" applyProtection="false">
      <alignment horizontal="center" vertical="center" textRotation="0" wrapText="false" indent="0" shrinkToFit="false"/>
      <protection locked="true" hidden="false"/>
    </xf>
    <xf numFmtId="172" fontId="0" fillId="0" borderId="7" xfId="34" applyFont="false" applyBorder="true" applyAlignment="true" applyProtection="false">
      <alignment horizontal="center" vertical="center" textRotation="0" wrapText="false" indent="0" shrinkToFit="false"/>
      <protection locked="true" hidden="false"/>
    </xf>
    <xf numFmtId="164" fontId="0" fillId="5" borderId="63" xfId="34" applyFont="true" applyBorder="true" applyAlignment="true" applyProtection="false">
      <alignment horizontal="left" vertical="center" textRotation="0" wrapText="true" indent="0" shrinkToFit="false"/>
      <protection locked="true" hidden="false"/>
    </xf>
    <xf numFmtId="172" fontId="0" fillId="0" borderId="63" xfId="34" applyFont="false" applyBorder="true" applyAlignment="true" applyProtection="false">
      <alignment horizontal="center" vertical="center" textRotation="0" wrapText="false" indent="0" shrinkToFit="false"/>
      <protection locked="true" hidden="false"/>
    </xf>
    <xf numFmtId="164" fontId="0" fillId="22" borderId="20" xfId="34" applyFont="true" applyBorder="true" applyAlignment="true" applyProtection="false">
      <alignment horizontal="center" vertical="center" textRotation="0" wrapText="false" indent="0" shrinkToFit="false"/>
      <protection locked="true" hidden="false"/>
    </xf>
    <xf numFmtId="164" fontId="0" fillId="22" borderId="64" xfId="34" applyFont="true" applyBorder="true" applyAlignment="true" applyProtection="false">
      <alignment horizontal="center" vertical="center" textRotation="0" wrapText="false" indent="0" shrinkToFit="false"/>
      <protection locked="true" hidden="false"/>
    </xf>
    <xf numFmtId="172" fontId="0" fillId="0" borderId="24" xfId="34" applyFont="false" applyBorder="true" applyAlignment="true" applyProtection="false">
      <alignment horizontal="center" vertical="center" textRotation="0" wrapText="false" indent="0" shrinkToFit="false"/>
      <protection locked="true" hidden="false"/>
    </xf>
    <xf numFmtId="172" fontId="0" fillId="0" borderId="13" xfId="34" applyFont="false" applyBorder="true" applyAlignment="true" applyProtection="false">
      <alignment horizontal="center" vertical="center" textRotation="0" wrapText="false" indent="0" shrinkToFit="false"/>
      <protection locked="true" hidden="false"/>
    </xf>
    <xf numFmtId="164" fontId="0" fillId="5" borderId="9" xfId="34" applyFont="true" applyBorder="true" applyAlignment="true" applyProtection="false">
      <alignment horizontal="left" vertical="center" textRotation="0" wrapText="true" indent="0" shrinkToFit="false"/>
      <protection locked="true" hidden="false"/>
    </xf>
    <xf numFmtId="164" fontId="0" fillId="22" borderId="24" xfId="34" applyFont="true" applyBorder="true" applyAlignment="true" applyProtection="false">
      <alignment horizontal="center" vertical="center" textRotation="0" wrapText="false" indent="0" shrinkToFit="false"/>
      <protection locked="true" hidden="false"/>
    </xf>
    <xf numFmtId="164" fontId="0" fillId="22" borderId="13" xfId="34" applyFont="true" applyBorder="true" applyAlignment="true" applyProtection="false">
      <alignment horizontal="center" vertical="center" textRotation="0" wrapText="false" indent="0" shrinkToFit="false"/>
      <protection locked="true" hidden="false"/>
    </xf>
    <xf numFmtId="172" fontId="0" fillId="0" borderId="22" xfId="34" applyFont="false" applyBorder="true" applyAlignment="true" applyProtection="false">
      <alignment horizontal="center" vertical="center" textRotation="0" wrapText="false" indent="0" shrinkToFit="false"/>
      <protection locked="true" hidden="false"/>
    </xf>
    <xf numFmtId="172" fontId="0" fillId="0" borderId="19" xfId="34" applyFont="false" applyBorder="true" applyAlignment="true" applyProtection="false">
      <alignment horizontal="center" vertical="center" textRotation="0" wrapText="false" indent="0" shrinkToFit="false"/>
      <protection locked="true" hidden="false"/>
    </xf>
    <xf numFmtId="164" fontId="0" fillId="5" borderId="15" xfId="34" applyFont="true" applyBorder="true" applyAlignment="true" applyProtection="false">
      <alignment horizontal="left" vertical="center" textRotation="0" wrapText="true" indent="0" shrinkToFit="false"/>
      <protection locked="true" hidden="false"/>
    </xf>
    <xf numFmtId="164" fontId="0" fillId="22" borderId="22" xfId="34" applyFont="true" applyBorder="true" applyAlignment="true" applyProtection="false">
      <alignment horizontal="center" vertical="center" textRotation="0" wrapText="false" indent="0" shrinkToFit="false"/>
      <protection locked="true" hidden="false"/>
    </xf>
    <xf numFmtId="164" fontId="0" fillId="22" borderId="19" xfId="34" applyFont="true" applyBorder="true" applyAlignment="true" applyProtection="false">
      <alignment horizontal="center" vertical="center" textRotation="0" wrapText="false" indent="0" shrinkToFit="false"/>
      <protection locked="true" hidden="false"/>
    </xf>
    <xf numFmtId="164" fontId="25" fillId="0" borderId="0" xfId="34" applyFont="true" applyBorder="false" applyAlignment="false" applyProtection="false">
      <alignment horizontal="general" vertical="bottom" textRotation="0" wrapText="false" indent="0" shrinkToFit="false"/>
      <protection locked="true" hidden="false"/>
    </xf>
    <xf numFmtId="169" fontId="0" fillId="0" borderId="65" xfId="23" applyFont="true" applyBorder="true" applyAlignment="true" applyProtection="true">
      <alignment horizontal="center" vertical="center" textRotation="0" wrapText="true" indent="0" shrinkToFit="false"/>
      <protection locked="true" hidden="false"/>
    </xf>
    <xf numFmtId="169" fontId="0" fillId="0" borderId="7" xfId="23" applyFont="true" applyBorder="true" applyAlignment="true" applyProtection="true">
      <alignment horizontal="center" vertical="center" textRotation="0" wrapText="true" indent="0" shrinkToFit="false"/>
      <protection locked="true" hidden="false"/>
    </xf>
    <xf numFmtId="169" fontId="0" fillId="0" borderId="63" xfId="23" applyFont="true" applyBorder="true" applyAlignment="true" applyProtection="true">
      <alignment horizontal="center" vertical="center" textRotation="0" wrapText="true" indent="0" shrinkToFit="false"/>
      <protection locked="true" hidden="false"/>
    </xf>
    <xf numFmtId="169" fontId="0" fillId="0" borderId="66" xfId="23" applyFont="true" applyBorder="true" applyAlignment="true" applyProtection="true">
      <alignment horizontal="center" vertical="center" textRotation="0" wrapText="true" indent="0" shrinkToFit="false"/>
      <protection locked="true" hidden="false"/>
    </xf>
    <xf numFmtId="169" fontId="0" fillId="0" borderId="64" xfId="23" applyFont="true" applyBorder="true" applyAlignment="true" applyProtection="true">
      <alignment horizontal="center" vertical="center" textRotation="0" wrapText="true" indent="0" shrinkToFit="false"/>
      <protection locked="true" hidden="false"/>
    </xf>
    <xf numFmtId="169" fontId="0" fillId="0" borderId="67" xfId="23" applyFont="true" applyBorder="true" applyAlignment="true" applyProtection="true">
      <alignment horizontal="center" vertical="center" textRotation="0" wrapText="true" indent="0" shrinkToFit="false"/>
      <protection locked="true" hidden="false"/>
    </xf>
    <xf numFmtId="169" fontId="0" fillId="0" borderId="68" xfId="23" applyFont="true" applyBorder="true" applyAlignment="true" applyProtection="true">
      <alignment horizontal="center" vertical="center" textRotation="0" wrapText="true" indent="0" shrinkToFit="false"/>
      <protection locked="true" hidden="false"/>
    </xf>
    <xf numFmtId="169" fontId="0" fillId="0" borderId="57" xfId="23" applyFont="true" applyBorder="true" applyAlignment="true" applyProtection="true">
      <alignment horizontal="center" vertical="center" textRotation="0" wrapText="true" indent="0" shrinkToFit="false"/>
      <protection locked="true" hidden="false"/>
    </xf>
    <xf numFmtId="164" fontId="21" fillId="9" borderId="39" xfId="34" applyFont="true" applyBorder="true" applyAlignment="true" applyProtection="false">
      <alignment horizontal="center" vertical="center" textRotation="0" wrapText="true" indent="0" shrinkToFit="false"/>
      <protection locked="true" hidden="false"/>
    </xf>
    <xf numFmtId="164" fontId="9" fillId="5" borderId="39" xfId="34" applyFont="true" applyBorder="true" applyAlignment="true" applyProtection="false">
      <alignment horizontal="center" vertical="center" textRotation="0" wrapText="true" indent="0" shrinkToFit="false"/>
      <protection locked="true" hidden="false"/>
    </xf>
    <xf numFmtId="169" fontId="9" fillId="4" borderId="39" xfId="34" applyFont="true" applyBorder="true" applyAlignment="true" applyProtection="false">
      <alignment horizontal="center" vertical="center" textRotation="0" wrapText="true" indent="0" shrinkToFit="false"/>
      <protection locked="true" hidden="false"/>
    </xf>
    <xf numFmtId="164" fontId="0" fillId="5" borderId="39" xfId="34" applyFont="true" applyBorder="true" applyAlignment="true" applyProtection="false">
      <alignment horizontal="general" vertical="center" textRotation="0" wrapText="true" indent="0" shrinkToFit="false"/>
      <protection locked="true" hidden="false"/>
    </xf>
    <xf numFmtId="169" fontId="0" fillId="0" borderId="39" xfId="23" applyFont="true" applyBorder="true" applyAlignment="true" applyProtection="true">
      <alignment horizontal="center" vertical="center" textRotation="0" wrapText="true" indent="0" shrinkToFit="false"/>
      <protection locked="true" hidden="false"/>
    </xf>
    <xf numFmtId="164" fontId="0" fillId="15" borderId="26" xfId="34" applyFont="true" applyBorder="true" applyAlignment="true" applyProtection="false">
      <alignment horizontal="center" vertical="center" textRotation="0" wrapText="true" indent="0" shrinkToFit="false"/>
      <protection locked="true" hidden="false"/>
    </xf>
    <xf numFmtId="164" fontId="4" fillId="23" borderId="3" xfId="34" applyFont="true" applyBorder="true" applyAlignment="true" applyProtection="false">
      <alignment horizontal="center" vertical="center" textRotation="0" wrapText="false" indent="0" shrinkToFit="false"/>
      <protection locked="true" hidden="false"/>
    </xf>
    <xf numFmtId="164" fontId="4" fillId="23" borderId="9" xfId="34" applyFont="true" applyBorder="true" applyAlignment="true" applyProtection="false">
      <alignment horizontal="center" vertical="center" textRotation="0" wrapText="false" indent="0" shrinkToFit="false"/>
      <protection locked="true" hidden="false"/>
    </xf>
    <xf numFmtId="164" fontId="0" fillId="13" borderId="11" xfId="34" applyFont="false" applyBorder="true" applyAlignment="true" applyProtection="false">
      <alignment horizontal="center" vertical="center" textRotation="0" wrapText="false" indent="0" shrinkToFit="false"/>
      <protection locked="true" hidden="false"/>
    </xf>
    <xf numFmtId="164" fontId="0" fillId="13" borderId="9" xfId="34" applyFont="false" applyBorder="true" applyAlignment="true" applyProtection="false">
      <alignment horizontal="center" vertical="center" textRotation="0" wrapText="false" indent="0" shrinkToFit="false"/>
      <protection locked="true" hidden="false"/>
    </xf>
    <xf numFmtId="169" fontId="9" fillId="4" borderId="69" xfId="34" applyFont="true" applyBorder="true" applyAlignment="true" applyProtection="false">
      <alignment horizontal="center" vertical="center" textRotation="0" wrapText="true" indent="0" shrinkToFit="false"/>
      <protection locked="true" hidden="false"/>
    </xf>
    <xf numFmtId="169" fontId="9" fillId="4" borderId="70" xfId="34" applyFont="true" applyBorder="true" applyAlignment="true" applyProtection="false">
      <alignment horizontal="center" vertical="center" textRotation="0" wrapText="true" indent="0" shrinkToFit="false"/>
      <protection locked="true" hidden="false"/>
    </xf>
    <xf numFmtId="169" fontId="9" fillId="4" borderId="71" xfId="34" applyFont="true" applyBorder="true" applyAlignment="true" applyProtection="false">
      <alignment horizontal="center" vertical="center" textRotation="0" wrapText="true" indent="0" shrinkToFit="false"/>
      <protection locked="true" hidden="false"/>
    </xf>
    <xf numFmtId="164" fontId="0" fillId="5" borderId="41" xfId="34" applyFont="true" applyBorder="true" applyAlignment="true" applyProtection="false">
      <alignment horizontal="general" vertical="center" textRotation="0" wrapText="true" indent="0" shrinkToFit="false"/>
      <protection locked="true" hidden="false"/>
    </xf>
    <xf numFmtId="164" fontId="0" fillId="5" borderId="38" xfId="34" applyFont="true" applyBorder="true" applyAlignment="true" applyProtection="false">
      <alignment horizontal="general" vertical="center" textRotation="0" wrapText="true" indent="0" shrinkToFit="false"/>
      <protection locked="true" hidden="false"/>
    </xf>
    <xf numFmtId="164" fontId="0" fillId="13" borderId="17" xfId="34" applyFont="false" applyBorder="true" applyAlignment="true" applyProtection="false">
      <alignment horizontal="center" vertical="center" textRotation="0" wrapText="false" indent="0" shrinkToFit="false"/>
      <protection locked="true" hidden="false"/>
    </xf>
    <xf numFmtId="164" fontId="0" fillId="5" borderId="72" xfId="34" applyFont="true" applyBorder="true" applyAlignment="true" applyProtection="false">
      <alignment horizontal="general" vertical="center" textRotation="0" wrapText="true" indent="0" shrinkToFit="false"/>
      <protection locked="true" hidden="false"/>
    </xf>
    <xf numFmtId="164" fontId="0" fillId="3" borderId="0" xfId="34" applyFont="true" applyBorder="false" applyAlignment="true" applyProtection="false">
      <alignment horizontal="general" vertical="center" textRotation="0" wrapText="true" indent="0" shrinkToFit="false"/>
      <protection locked="true" hidden="false"/>
    </xf>
    <xf numFmtId="171" fontId="0" fillId="3" borderId="0" xfId="34" applyFont="false" applyBorder="false" applyAlignment="true" applyProtection="false">
      <alignment horizontal="center" vertical="center" textRotation="0" wrapText="false" indent="0" shrinkToFit="false"/>
      <protection locked="true" hidden="false"/>
    </xf>
    <xf numFmtId="164" fontId="0" fillId="3" borderId="0" xfId="34" applyFont="false" applyBorder="false" applyAlignment="true" applyProtection="false">
      <alignment horizontal="center" vertical="center" textRotation="0" wrapText="false" indent="0" shrinkToFit="false"/>
      <protection locked="true" hidden="false"/>
    </xf>
    <xf numFmtId="164" fontId="25" fillId="0" borderId="25" xfId="34" applyFont="true" applyBorder="true" applyAlignment="true" applyProtection="false">
      <alignment horizontal="center" vertical="center" textRotation="0" wrapText="true" indent="0" shrinkToFit="false"/>
      <protection locked="true" hidden="false"/>
    </xf>
    <xf numFmtId="164" fontId="9" fillId="0" borderId="62" xfId="34" applyFont="true" applyBorder="true" applyAlignment="true" applyProtection="false">
      <alignment horizontal="center" vertical="center" textRotation="0" wrapText="true" indent="0" shrinkToFit="false"/>
      <protection locked="true" hidden="false"/>
    </xf>
    <xf numFmtId="164" fontId="0" fillId="0" borderId="0" xfId="34" applyFont="true" applyBorder="false" applyAlignment="true" applyProtection="false">
      <alignment horizontal="left" vertical="center" textRotation="0" wrapText="true" indent="0" shrinkToFit="false"/>
      <protection locked="true" hidden="false"/>
    </xf>
    <xf numFmtId="164" fontId="27" fillId="3" borderId="0" xfId="34" applyFont="true" applyBorder="true" applyAlignment="true" applyProtection="false">
      <alignment horizontal="center" vertical="top" textRotation="0" wrapText="true" indent="0" shrinkToFit="false"/>
      <protection locked="true" hidden="false"/>
    </xf>
    <xf numFmtId="164" fontId="27" fillId="3" borderId="0" xfId="34" applyFont="true" applyBorder="false" applyAlignment="true" applyProtection="false">
      <alignment horizontal="left" vertical="bottom" textRotation="0" wrapText="true" indent="0" shrinkToFit="false"/>
      <protection locked="true" hidden="false"/>
    </xf>
    <xf numFmtId="164" fontId="0" fillId="22" borderId="5" xfId="34" applyFont="true" applyBorder="true" applyAlignment="true" applyProtection="false">
      <alignment horizontal="center" vertical="center" textRotation="0" wrapText="false" indent="0" shrinkToFit="false"/>
      <protection locked="true" hidden="false"/>
    </xf>
    <xf numFmtId="164" fontId="0" fillId="22" borderId="11" xfId="34" applyFont="true" applyBorder="true" applyAlignment="true" applyProtection="false">
      <alignment horizontal="center" vertical="center" textRotation="0" wrapText="false" indent="0" shrinkToFit="false"/>
      <protection locked="true" hidden="false"/>
    </xf>
    <xf numFmtId="164" fontId="0" fillId="11" borderId="26" xfId="34" applyFont="true" applyBorder="true" applyAlignment="true" applyProtection="false">
      <alignment horizontal="center" vertical="center" textRotation="0" wrapText="true" indent="0" shrinkToFit="false"/>
      <protection locked="true" hidden="false"/>
    </xf>
    <xf numFmtId="164" fontId="0" fillId="22" borderId="17" xfId="34" applyFont="true" applyBorder="true" applyAlignment="true" applyProtection="false">
      <alignment horizontal="center" vertical="center" textRotation="0" wrapText="false" indent="0" shrinkToFit="false"/>
      <protection locked="true" hidden="false"/>
    </xf>
    <xf numFmtId="171" fontId="0" fillId="0" borderId="9" xfId="34" applyFont="false" applyBorder="true" applyAlignment="true" applyProtection="false">
      <alignment horizontal="center" vertical="center" textRotation="0" wrapText="false" indent="0" shrinkToFit="false"/>
      <protection locked="true" hidden="false"/>
    </xf>
    <xf numFmtId="164" fontId="4" fillId="22" borderId="3" xfId="34" applyFont="true" applyBorder="true" applyAlignment="true" applyProtection="false">
      <alignment horizontal="center" vertical="center" textRotation="0" wrapText="false" indent="0" shrinkToFit="false"/>
      <protection locked="true" hidden="false"/>
    </xf>
    <xf numFmtId="164" fontId="4" fillId="8" borderId="5" xfId="34" applyFont="true" applyBorder="true" applyAlignment="true" applyProtection="false">
      <alignment horizontal="center" vertical="center" textRotation="0" wrapText="false" indent="0" shrinkToFit="false"/>
      <protection locked="true" hidden="false"/>
    </xf>
    <xf numFmtId="173" fontId="0" fillId="0" borderId="7" xfId="34" applyFont="false" applyBorder="true" applyAlignment="true" applyProtection="false">
      <alignment horizontal="center" vertical="center" textRotation="0" wrapText="false" indent="0" shrinkToFit="false"/>
      <protection locked="true" hidden="false"/>
    </xf>
    <xf numFmtId="164" fontId="4" fillId="8" borderId="11" xfId="34" applyFont="true" applyBorder="true" applyAlignment="true" applyProtection="false">
      <alignment horizontal="center" vertical="center" textRotation="0" wrapText="false" indent="0" shrinkToFit="false"/>
      <protection locked="true" hidden="false"/>
    </xf>
    <xf numFmtId="173" fontId="0" fillId="0" borderId="13" xfId="34" applyFont="false" applyBorder="true" applyAlignment="true" applyProtection="false">
      <alignment horizontal="center" vertical="center" textRotation="0" wrapText="false" indent="0" shrinkToFit="false"/>
      <protection locked="true" hidden="false"/>
    </xf>
    <xf numFmtId="164" fontId="4" fillId="22" borderId="9" xfId="34" applyFont="true" applyBorder="true" applyAlignment="true" applyProtection="false">
      <alignment horizontal="center" vertical="center" textRotation="0" wrapText="false" indent="0" shrinkToFit="false"/>
      <protection locked="true" hidden="false"/>
    </xf>
    <xf numFmtId="164" fontId="4" fillId="0" borderId="11" xfId="34" applyFont="true" applyBorder="true" applyAlignment="true" applyProtection="false">
      <alignment horizontal="center" vertical="center" textRotation="0" wrapText="false" indent="0" shrinkToFit="false"/>
      <protection locked="true" hidden="false"/>
    </xf>
    <xf numFmtId="164" fontId="4" fillId="13" borderId="9" xfId="34" applyFont="true" applyBorder="true" applyAlignment="true" applyProtection="false">
      <alignment horizontal="center" vertical="center" textRotation="0" wrapText="false" indent="0" shrinkToFit="false"/>
      <protection locked="true" hidden="false"/>
    </xf>
    <xf numFmtId="171" fontId="0" fillId="0" borderId="15" xfId="34" applyFont="false" applyBorder="true" applyAlignment="true" applyProtection="false">
      <alignment horizontal="center" vertical="center" textRotation="0" wrapText="false" indent="0" shrinkToFit="false"/>
      <protection locked="true" hidden="false"/>
    </xf>
    <xf numFmtId="164" fontId="4" fillId="22" borderId="15" xfId="34" applyFont="true" applyBorder="true" applyAlignment="true" applyProtection="false">
      <alignment horizontal="center" vertical="center" textRotation="0" wrapText="false" indent="0" shrinkToFit="false"/>
      <protection locked="true" hidden="false"/>
    </xf>
    <xf numFmtId="164" fontId="4" fillId="0" borderId="17" xfId="34" applyFont="true" applyBorder="true" applyAlignment="true" applyProtection="false">
      <alignment horizontal="center" vertical="center" textRotation="0" wrapText="false" indent="0" shrinkToFit="false"/>
      <protection locked="true" hidden="false"/>
    </xf>
    <xf numFmtId="173" fontId="0" fillId="0" borderId="19" xfId="34" applyFont="false" applyBorder="true" applyAlignment="true" applyProtection="false">
      <alignment horizontal="center" vertical="center" textRotation="0" wrapText="false" indent="0" shrinkToFit="false"/>
      <protection locked="true" hidden="false"/>
    </xf>
    <xf numFmtId="164" fontId="13" fillId="0" borderId="0" xfId="0" applyFont="true" applyBorder="false" applyAlignment="false" applyProtection="false">
      <alignment horizontal="general" vertical="bottom" textRotation="0" wrapText="false" indent="0" shrinkToFit="false"/>
      <protection locked="true" hidden="false"/>
    </xf>
    <xf numFmtId="164" fontId="32" fillId="0" borderId="0" xfId="0" applyFont="true" applyBorder="false" applyAlignment="true" applyProtection="false">
      <alignment horizontal="general" vertical="center" textRotation="0" wrapText="false" indent="0" shrinkToFit="false"/>
      <protection locked="true" hidden="false"/>
    </xf>
    <xf numFmtId="164" fontId="15" fillId="24" borderId="25" xfId="25" applyFont="true" applyBorder="true" applyAlignment="true" applyProtection="true">
      <alignment horizontal="center" vertical="center" textRotation="0" wrapText="true" indent="0" shrinkToFit="false"/>
      <protection locked="true" hidden="false"/>
    </xf>
    <xf numFmtId="164" fontId="15" fillId="25" borderId="25" xfId="25" applyFont="true" applyBorder="true" applyAlignment="true" applyProtection="true">
      <alignment horizontal="center" vertical="center" textRotation="0" wrapText="true" indent="0" shrinkToFit="false"/>
      <protection locked="true" hidden="false"/>
    </xf>
    <xf numFmtId="164" fontId="15" fillId="26" borderId="73" xfId="25" applyFont="true" applyBorder="true" applyAlignment="true" applyProtection="true">
      <alignment horizontal="center" vertical="center" textRotation="0" wrapText="true" indent="0" shrinkToFit="false"/>
      <protection locked="true" hidden="false"/>
    </xf>
    <xf numFmtId="164" fontId="32" fillId="0" borderId="0" xfId="0" applyFont="true" applyBorder="false" applyAlignment="true" applyProtection="false">
      <alignment horizontal="general" vertical="center" textRotation="90" wrapText="true" indent="0" shrinkToFit="false"/>
      <protection locked="true" hidden="false"/>
    </xf>
    <xf numFmtId="164" fontId="0" fillId="24" borderId="74" xfId="26" applyFont="true" applyBorder="true" applyAlignment="true" applyProtection="false">
      <alignment horizontal="center" vertical="bottom" textRotation="90" wrapText="true" indent="0" shrinkToFit="false"/>
      <protection locked="true" hidden="false"/>
    </xf>
    <xf numFmtId="164" fontId="0" fillId="24" borderId="75" xfId="26" applyFont="true" applyBorder="true" applyAlignment="true" applyProtection="false">
      <alignment horizontal="center" vertical="bottom" textRotation="90" wrapText="true" indent="0" shrinkToFit="false"/>
      <protection locked="true" hidden="false"/>
    </xf>
    <xf numFmtId="164" fontId="0" fillId="24" borderId="76" xfId="26" applyFont="true" applyBorder="true" applyAlignment="true" applyProtection="false">
      <alignment horizontal="center" vertical="bottom" textRotation="90" wrapText="true" indent="0" shrinkToFit="false"/>
      <protection locked="true" hidden="false"/>
    </xf>
    <xf numFmtId="164" fontId="4" fillId="24" borderId="75" xfId="26" applyFont="true" applyBorder="true" applyAlignment="true" applyProtection="false">
      <alignment horizontal="center" vertical="bottom" textRotation="90" wrapText="true" indent="0" shrinkToFit="false"/>
      <protection locked="true" hidden="false"/>
    </xf>
    <xf numFmtId="164" fontId="0" fillId="24" borderId="53" xfId="26" applyFont="true" applyBorder="true" applyAlignment="true" applyProtection="false">
      <alignment horizontal="center" vertical="bottom" textRotation="90" wrapText="true" indent="0" shrinkToFit="false"/>
      <protection locked="true" hidden="false"/>
    </xf>
    <xf numFmtId="164" fontId="4" fillId="25" borderId="74" xfId="26" applyFont="true" applyBorder="true" applyAlignment="true" applyProtection="false">
      <alignment horizontal="center" vertical="bottom" textRotation="90" wrapText="true" indent="0" shrinkToFit="false"/>
      <protection locked="true" hidden="false"/>
    </xf>
    <xf numFmtId="164" fontId="4" fillId="25" borderId="76" xfId="26" applyFont="true" applyBorder="true" applyAlignment="true" applyProtection="false">
      <alignment horizontal="center" vertical="bottom" textRotation="90" wrapText="true" indent="0" shrinkToFit="false"/>
      <protection locked="true" hidden="false"/>
    </xf>
    <xf numFmtId="164" fontId="4" fillId="25" borderId="77" xfId="26" applyFont="true" applyBorder="true" applyAlignment="true" applyProtection="false">
      <alignment horizontal="center" vertical="bottom" textRotation="90" wrapText="true" indent="0" shrinkToFit="false"/>
      <protection locked="true" hidden="false"/>
    </xf>
    <xf numFmtId="164" fontId="4" fillId="26" borderId="75" xfId="26" applyFont="true" applyBorder="true" applyAlignment="true" applyProtection="false">
      <alignment horizontal="center" vertical="bottom" textRotation="90" wrapText="true" indent="0" shrinkToFit="false"/>
      <protection locked="true" hidden="false"/>
    </xf>
    <xf numFmtId="164" fontId="4" fillId="26" borderId="76" xfId="26" applyFont="true" applyBorder="true" applyAlignment="true" applyProtection="false">
      <alignment horizontal="center" vertical="bottom" textRotation="90" wrapText="true" indent="0" shrinkToFit="false"/>
      <protection locked="true" hidden="false"/>
    </xf>
    <xf numFmtId="164" fontId="4" fillId="26" borderId="77" xfId="26" applyFont="true" applyBorder="true" applyAlignment="true" applyProtection="false">
      <alignment horizontal="center" vertical="bottom" textRotation="90" wrapText="true" indent="0" shrinkToFit="false"/>
      <protection locked="true" hidden="false"/>
    </xf>
    <xf numFmtId="164" fontId="0" fillId="27" borderId="2" xfId="0" applyFont="true" applyBorder="true" applyAlignment="true" applyProtection="false">
      <alignment horizontal="general" vertical="center" textRotation="0" wrapText="false" indent="0" shrinkToFit="false"/>
      <protection locked="true" hidden="false"/>
    </xf>
    <xf numFmtId="164" fontId="0" fillId="28" borderId="3" xfId="0" applyFont="true" applyBorder="true" applyAlignment="true" applyProtection="false">
      <alignment horizontal="center" vertical="center" textRotation="0" wrapText="false" indent="0" shrinkToFit="false"/>
      <protection locked="true" hidden="false"/>
    </xf>
    <xf numFmtId="164" fontId="0" fillId="28" borderId="4" xfId="0" applyFont="true" applyBorder="true" applyAlignment="true" applyProtection="false">
      <alignment horizontal="center" vertical="center" textRotation="0" wrapText="false" indent="0" shrinkToFit="false"/>
      <protection locked="true" hidden="false"/>
    </xf>
    <xf numFmtId="164" fontId="0" fillId="29" borderId="4" xfId="0" applyFont="true" applyBorder="true" applyAlignment="true" applyProtection="false">
      <alignment horizontal="center" vertical="center" textRotation="0" wrapText="false" indent="0" shrinkToFit="false"/>
      <protection locked="true" hidden="false"/>
    </xf>
    <xf numFmtId="164" fontId="0" fillId="30" borderId="4" xfId="0" applyFont="true" applyBorder="true" applyAlignment="true" applyProtection="false">
      <alignment horizontal="center" vertical="center" textRotation="0" wrapText="false" indent="0" shrinkToFit="false"/>
      <protection locked="true" hidden="false"/>
    </xf>
    <xf numFmtId="164" fontId="0" fillId="29" borderId="5" xfId="0" applyFont="true" applyBorder="true" applyAlignment="true" applyProtection="false">
      <alignment horizontal="center" vertical="center" textRotation="0" wrapText="false" indent="0" shrinkToFit="false"/>
      <protection locked="true" hidden="false"/>
    </xf>
    <xf numFmtId="164" fontId="0" fillId="27" borderId="8" xfId="0" applyFont="true" applyBorder="true" applyAlignment="true" applyProtection="false">
      <alignment horizontal="general" vertical="center" textRotation="0" wrapText="false" indent="0" shrinkToFit="false"/>
      <protection locked="true" hidden="false"/>
    </xf>
    <xf numFmtId="164" fontId="0" fillId="28" borderId="9" xfId="0" applyFont="true" applyBorder="true" applyAlignment="true" applyProtection="false">
      <alignment horizontal="center" vertical="center" textRotation="0" wrapText="false" indent="0" shrinkToFit="false"/>
      <protection locked="true" hidden="false"/>
    </xf>
    <xf numFmtId="164" fontId="0" fillId="28" borderId="10" xfId="0" applyFont="true" applyBorder="true" applyAlignment="true" applyProtection="false">
      <alignment horizontal="center" vertical="center" textRotation="0" wrapText="false" indent="0" shrinkToFit="false"/>
      <protection locked="true" hidden="false"/>
    </xf>
    <xf numFmtId="164" fontId="0" fillId="29" borderId="10" xfId="0" applyFont="true" applyBorder="true" applyAlignment="true" applyProtection="false">
      <alignment horizontal="center" vertical="center" textRotation="0" wrapText="false" indent="0" shrinkToFit="false"/>
      <protection locked="true" hidden="false"/>
    </xf>
    <xf numFmtId="164" fontId="0" fillId="30" borderId="10" xfId="0" applyFont="true" applyBorder="true" applyAlignment="true" applyProtection="false">
      <alignment horizontal="center" vertical="center" textRotation="0" wrapText="false" indent="0" shrinkToFit="false"/>
      <protection locked="true" hidden="false"/>
    </xf>
    <xf numFmtId="164" fontId="0" fillId="28" borderId="11" xfId="0" applyFont="true" applyBorder="true" applyAlignment="true" applyProtection="false">
      <alignment horizontal="center" vertical="center" textRotation="0" wrapText="false" indent="0" shrinkToFit="false"/>
      <protection locked="true" hidden="false"/>
    </xf>
    <xf numFmtId="164" fontId="0" fillId="27" borderId="14" xfId="0" applyFont="true" applyBorder="true" applyAlignment="true" applyProtection="false">
      <alignment horizontal="general" vertical="center" textRotation="0" wrapText="false" indent="0" shrinkToFit="false"/>
      <protection locked="true" hidden="false"/>
    </xf>
    <xf numFmtId="164" fontId="0" fillId="29" borderId="15" xfId="0" applyFont="true" applyBorder="true" applyAlignment="true" applyProtection="false">
      <alignment horizontal="center" vertical="center" textRotation="0" wrapText="false" indent="0" shrinkToFit="false"/>
      <protection locked="true" hidden="false"/>
    </xf>
    <xf numFmtId="164" fontId="0" fillId="30" borderId="16" xfId="0" applyFont="true" applyBorder="true" applyAlignment="true" applyProtection="false">
      <alignment horizontal="center" vertical="center" textRotation="0" wrapText="false" indent="0" shrinkToFit="false"/>
      <protection locked="true" hidden="false"/>
    </xf>
    <xf numFmtId="164" fontId="0" fillId="28" borderId="16" xfId="0" applyFont="true" applyBorder="true" applyAlignment="true" applyProtection="false">
      <alignment horizontal="center" vertical="center" textRotation="0" wrapText="false" indent="0" shrinkToFit="false"/>
      <protection locked="true" hidden="false"/>
    </xf>
    <xf numFmtId="164" fontId="0" fillId="29" borderId="16" xfId="0" applyFont="true" applyBorder="true" applyAlignment="true" applyProtection="false">
      <alignment horizontal="center" vertical="center" textRotation="0" wrapText="false" indent="0" shrinkToFit="false"/>
      <protection locked="true" hidden="false"/>
    </xf>
    <xf numFmtId="164" fontId="0" fillId="29" borderId="17" xfId="0" applyFont="true" applyBorder="true" applyAlignment="true" applyProtection="false">
      <alignment horizontal="center" vertical="center" textRotation="0" wrapText="false" indent="0" shrinkToFit="false"/>
      <protection locked="true" hidden="false"/>
    </xf>
    <xf numFmtId="164" fontId="0" fillId="7" borderId="2" xfId="0" applyFont="true" applyBorder="true" applyAlignment="true" applyProtection="false">
      <alignment horizontal="general" vertical="center" textRotation="0" wrapText="false" indent="0" shrinkToFit="false"/>
      <protection locked="true" hidden="false"/>
    </xf>
    <xf numFmtId="164" fontId="0" fillId="28" borderId="5" xfId="0" applyFont="true" applyBorder="true" applyAlignment="true" applyProtection="false">
      <alignment horizontal="center" vertical="center" textRotation="0" wrapText="false" indent="0" shrinkToFit="false"/>
      <protection locked="true" hidden="false"/>
    </xf>
    <xf numFmtId="164" fontId="0" fillId="7" borderId="8" xfId="0" applyFont="true" applyBorder="true" applyAlignment="true" applyProtection="false">
      <alignment horizontal="general" vertical="center" textRotation="0" wrapText="false" indent="0" shrinkToFit="false"/>
      <protection locked="true" hidden="false"/>
    </xf>
    <xf numFmtId="164" fontId="0" fillId="7" borderId="14" xfId="0" applyFont="true" applyBorder="true" applyAlignment="true" applyProtection="false">
      <alignment horizontal="general" vertical="center" textRotation="0" wrapText="false" indent="0" shrinkToFit="false"/>
      <protection locked="true" hidden="false"/>
    </xf>
    <xf numFmtId="164" fontId="0" fillId="28" borderId="15" xfId="0" applyFont="true" applyBorder="true" applyAlignment="true" applyProtection="false">
      <alignment horizontal="center" vertical="center" textRotation="0" wrapText="false" indent="0" shrinkToFit="false"/>
      <protection locked="true" hidden="false"/>
    </xf>
    <xf numFmtId="164" fontId="0" fillId="31" borderId="2" xfId="0" applyFont="true" applyBorder="true" applyAlignment="true" applyProtection="false">
      <alignment horizontal="general" vertical="center" textRotation="0" wrapText="false" indent="0" shrinkToFit="false"/>
      <protection locked="true" hidden="false"/>
    </xf>
    <xf numFmtId="164" fontId="0" fillId="31" borderId="8" xfId="0" applyFont="true" applyBorder="true" applyAlignment="true" applyProtection="false">
      <alignment horizontal="general" vertical="center" textRotation="0" wrapText="false" indent="0" shrinkToFit="false"/>
      <protection locked="true" hidden="false"/>
    </xf>
    <xf numFmtId="164" fontId="0" fillId="29" borderId="9" xfId="0" applyFont="true" applyBorder="true" applyAlignment="true" applyProtection="false">
      <alignment horizontal="center" vertical="center" textRotation="0" wrapText="false" indent="0" shrinkToFit="false"/>
      <protection locked="true" hidden="false"/>
    </xf>
    <xf numFmtId="164" fontId="0" fillId="29" borderId="11" xfId="0" applyFont="true" applyBorder="true" applyAlignment="true" applyProtection="false">
      <alignment horizontal="center" vertical="center" textRotation="0" wrapText="false" indent="0" shrinkToFit="false"/>
      <protection locked="true" hidden="false"/>
    </xf>
    <xf numFmtId="164" fontId="0" fillId="31" borderId="14" xfId="0" applyFont="true" applyBorder="true" applyAlignment="true" applyProtection="false">
      <alignment horizontal="general" vertical="center" textRotation="0" wrapText="false" indent="0" shrinkToFit="false"/>
      <protection locked="true" hidden="false"/>
    </xf>
    <xf numFmtId="164" fontId="0" fillId="32" borderId="2" xfId="0" applyFont="true" applyBorder="true" applyAlignment="true" applyProtection="false">
      <alignment horizontal="general" vertical="center" textRotation="0" wrapText="false" indent="0" shrinkToFit="false"/>
      <protection locked="true" hidden="false"/>
    </xf>
    <xf numFmtId="164" fontId="0" fillId="32" borderId="8" xfId="0" applyFont="true" applyBorder="true" applyAlignment="true" applyProtection="false">
      <alignment horizontal="general" vertical="center" textRotation="0" wrapText="false" indent="0" shrinkToFit="false"/>
      <protection locked="true" hidden="false"/>
    </xf>
    <xf numFmtId="164" fontId="0" fillId="30" borderId="9" xfId="0" applyFont="true" applyBorder="true" applyAlignment="true" applyProtection="false">
      <alignment horizontal="center" vertical="center" textRotation="0" wrapText="false" indent="0" shrinkToFit="false"/>
      <protection locked="true" hidden="false"/>
    </xf>
    <xf numFmtId="164" fontId="0" fillId="32" borderId="14" xfId="0" applyFont="true" applyBorder="true" applyAlignment="true" applyProtection="false">
      <alignment horizontal="general" vertical="center" textRotation="0" wrapText="false" indent="0" shrinkToFit="false"/>
      <protection locked="true" hidden="false"/>
    </xf>
    <xf numFmtId="164" fontId="0" fillId="30" borderId="15" xfId="0" applyFont="true" applyBorder="true" applyAlignment="true" applyProtection="false">
      <alignment horizontal="center" vertical="center" textRotation="0" wrapText="false" indent="0" shrinkToFit="false"/>
      <protection locked="true" hidden="false"/>
    </xf>
    <xf numFmtId="164" fontId="0" fillId="28" borderId="17" xfId="0" applyFont="true" applyBorder="true" applyAlignment="true" applyProtection="false">
      <alignment horizontal="center" vertical="center" textRotation="0" wrapText="false" indent="0" shrinkToFit="false"/>
      <protection locked="true" hidden="false"/>
    </xf>
    <xf numFmtId="164" fontId="0" fillId="33" borderId="2" xfId="0" applyFont="true" applyBorder="true" applyAlignment="true" applyProtection="false">
      <alignment horizontal="general" vertical="center" textRotation="0" wrapText="false" indent="0" shrinkToFit="false"/>
      <protection locked="true" hidden="false"/>
    </xf>
    <xf numFmtId="164" fontId="0" fillId="29" borderId="3" xfId="0" applyFont="true" applyBorder="true" applyAlignment="true" applyProtection="false">
      <alignment horizontal="center" vertical="center" textRotation="0" wrapText="false" indent="0" shrinkToFit="false"/>
      <protection locked="true" hidden="false"/>
    </xf>
    <xf numFmtId="164" fontId="4" fillId="33" borderId="8" xfId="0" applyFont="true" applyBorder="true" applyAlignment="true" applyProtection="false">
      <alignment horizontal="general" vertical="center" textRotation="0" wrapText="false" indent="0" shrinkToFit="false"/>
      <protection locked="true" hidden="false"/>
    </xf>
    <xf numFmtId="164" fontId="0" fillId="33" borderId="8" xfId="0" applyFont="true" applyBorder="true" applyAlignment="true" applyProtection="false">
      <alignment horizontal="general" vertical="center" textRotation="0" wrapText="false" indent="0" shrinkToFit="false"/>
      <protection locked="true" hidden="false"/>
    </xf>
    <xf numFmtId="164" fontId="0" fillId="33" borderId="14" xfId="0" applyFont="true" applyBorder="true" applyAlignment="true" applyProtection="false">
      <alignment horizontal="general" vertical="center" textRotation="0" wrapText="false" indent="0" shrinkToFit="false"/>
      <protection locked="true" hidden="false"/>
    </xf>
    <xf numFmtId="164" fontId="33" fillId="0" borderId="0" xfId="29" applyFont="true" applyBorder="false" applyAlignment="false" applyProtection="false">
      <alignment horizontal="general" vertical="bottom" textRotation="0" wrapText="false" indent="0" shrinkToFit="false"/>
      <protection locked="true" hidden="false"/>
    </xf>
    <xf numFmtId="164" fontId="33" fillId="0" borderId="0" xfId="29" applyFont="true" applyBorder="false" applyAlignment="true" applyProtection="false">
      <alignment horizontal="general" vertical="center" textRotation="0" wrapText="false" indent="0" shrinkToFit="false"/>
      <protection locked="true" hidden="false"/>
    </xf>
    <xf numFmtId="164" fontId="33" fillId="0" borderId="0" xfId="29" applyFont="true" applyBorder="false" applyAlignment="true" applyProtection="false">
      <alignment horizontal="center" vertical="center" textRotation="0" wrapText="false" indent="0" shrinkToFit="false"/>
      <protection locked="true" hidden="false"/>
    </xf>
    <xf numFmtId="164" fontId="33" fillId="0" borderId="0" xfId="29" applyFont="true" applyBorder="false" applyAlignment="true" applyProtection="false">
      <alignment horizontal="center" vertical="bottom" textRotation="0" wrapText="false" indent="0" shrinkToFit="false"/>
      <protection locked="true" hidden="false"/>
    </xf>
    <xf numFmtId="164" fontId="33" fillId="0" borderId="0" xfId="29" applyFont="true" applyBorder="false" applyAlignment="true" applyProtection="false">
      <alignment horizontal="left" vertical="center" textRotation="0" wrapText="false" indent="0" shrinkToFit="false"/>
      <protection locked="true" hidden="false"/>
    </xf>
    <xf numFmtId="164" fontId="33" fillId="0" borderId="0" xfId="0" applyFont="true" applyBorder="false" applyAlignment="true" applyProtection="false">
      <alignment horizontal="justify" vertical="center" textRotation="0" wrapText="false" indent="0" shrinkToFit="false"/>
      <protection locked="true" hidden="false"/>
    </xf>
    <xf numFmtId="164" fontId="33" fillId="0" borderId="0" xfId="0" applyFont="true" applyBorder="false" applyAlignment="true" applyProtection="false">
      <alignment horizontal="center" vertical="center" textRotation="0" wrapText="false" indent="0" shrinkToFit="false"/>
      <protection locked="true" hidden="false"/>
    </xf>
    <xf numFmtId="164" fontId="34" fillId="31" borderId="25" xfId="0" applyFont="true" applyBorder="true" applyAlignment="true" applyProtection="false">
      <alignment horizontal="center" vertical="center" textRotation="0" wrapText="false" indent="0" shrinkToFit="false"/>
      <protection locked="true" hidden="false"/>
    </xf>
    <xf numFmtId="164" fontId="33" fillId="0" borderId="60" xfId="0" applyFont="true" applyBorder="true" applyAlignment="true" applyProtection="false">
      <alignment horizontal="center" vertical="center" textRotation="0" wrapText="false" indent="0" shrinkToFit="false"/>
      <protection locked="true" hidden="false"/>
    </xf>
    <xf numFmtId="164" fontId="33" fillId="0" borderId="53" xfId="0" applyFont="true" applyBorder="true" applyAlignment="true" applyProtection="false">
      <alignment horizontal="center" vertical="center" textRotation="0" wrapText="false" indent="0" shrinkToFit="false"/>
      <protection locked="true" hidden="false"/>
    </xf>
    <xf numFmtId="164" fontId="33" fillId="0" borderId="0" xfId="29" applyFont="true" applyBorder="false" applyAlignment="true" applyProtection="false">
      <alignment horizontal="left" vertical="bottom" textRotation="0" wrapText="false" indent="0" shrinkToFit="false"/>
      <protection locked="true" hidden="false"/>
    </xf>
    <xf numFmtId="164" fontId="34" fillId="34" borderId="25" xfId="0" applyFont="true" applyBorder="true" applyAlignment="true" applyProtection="false">
      <alignment horizontal="center" vertical="center" textRotation="90" wrapText="true" indent="0" shrinkToFit="false"/>
      <protection locked="true" hidden="false"/>
    </xf>
    <xf numFmtId="164" fontId="33" fillId="0" borderId="73" xfId="0" applyFont="true" applyBorder="true" applyAlignment="true" applyProtection="false">
      <alignment horizontal="center" vertical="center" textRotation="0" wrapText="false" indent="0" shrinkToFit="false"/>
      <protection locked="true" hidden="false"/>
    </xf>
    <xf numFmtId="164" fontId="33" fillId="7" borderId="73" xfId="0" applyFont="true" applyBorder="true" applyAlignment="true" applyProtection="false">
      <alignment horizontal="center" vertical="center" textRotation="0" wrapText="false" indent="0" shrinkToFit="false"/>
      <protection locked="true" hidden="false"/>
    </xf>
    <xf numFmtId="164" fontId="33" fillId="35" borderId="73" xfId="0" applyFont="true" applyBorder="true" applyAlignment="true" applyProtection="false">
      <alignment horizontal="center" vertical="center" textRotation="0" wrapText="false" indent="0" shrinkToFit="false"/>
      <protection locked="true" hidden="false"/>
    </xf>
    <xf numFmtId="164" fontId="33" fillId="0" borderId="57" xfId="0" applyFont="true" applyBorder="true" applyAlignment="true" applyProtection="false">
      <alignment horizontal="center" vertical="center" textRotation="0" wrapText="false" indent="0" shrinkToFit="false"/>
      <protection locked="true" hidden="false"/>
    </xf>
    <xf numFmtId="164" fontId="33" fillId="35" borderId="57" xfId="0" applyFont="true" applyBorder="true" applyAlignment="true" applyProtection="false">
      <alignment horizontal="center" vertical="center" textRotation="0" wrapText="false" indent="0" shrinkToFit="false"/>
      <protection locked="true" hidden="false"/>
    </xf>
    <xf numFmtId="164" fontId="33" fillId="36" borderId="57" xfId="0" applyFont="true" applyBorder="true" applyAlignment="true" applyProtection="false">
      <alignment horizontal="center" vertical="center" textRotation="0" wrapText="false" indent="0" shrinkToFit="false"/>
      <protection locked="true" hidden="false"/>
    </xf>
    <xf numFmtId="164" fontId="33" fillId="7" borderId="57" xfId="0" applyFont="true" applyBorder="true" applyAlignment="true" applyProtection="false">
      <alignment horizontal="center" vertical="center" textRotation="0" wrapText="false" indent="0" shrinkToFit="false"/>
      <protection locked="true" hidden="false"/>
    </xf>
    <xf numFmtId="164" fontId="33" fillId="36" borderId="73" xfId="0" applyFont="true" applyBorder="true" applyAlignment="true" applyProtection="false">
      <alignment horizontal="center" vertical="center" textRotation="0" wrapText="false" indent="0" shrinkToFit="false"/>
      <protection locked="true" hidden="false"/>
    </xf>
    <xf numFmtId="164" fontId="0" fillId="0" borderId="0" xfId="31" applyFont="false" applyBorder="false" applyAlignment="false" applyProtection="false">
      <alignment horizontal="general" vertical="center" textRotation="0" wrapText="false" indent="0" shrinkToFit="false"/>
      <protection locked="true" hidden="false"/>
    </xf>
    <xf numFmtId="164" fontId="15" fillId="37" borderId="25" xfId="25" applyFont="true" applyBorder="true" applyAlignment="true" applyProtection="true">
      <alignment horizontal="center" vertical="center" textRotation="0" wrapText="true" indent="0" shrinkToFit="false"/>
      <protection locked="true" hidden="false"/>
    </xf>
    <xf numFmtId="164" fontId="15" fillId="22" borderId="25" xfId="25" applyFont="true" applyBorder="true" applyAlignment="true" applyProtection="true">
      <alignment horizontal="center" vertical="center" textRotation="0" wrapText="true" indent="0" shrinkToFit="false"/>
      <protection locked="true" hidden="false"/>
    </xf>
    <xf numFmtId="164" fontId="0" fillId="0" borderId="0" xfId="26" applyFont="true" applyBorder="false" applyAlignment="true" applyProtection="false">
      <alignment horizontal="center" vertical="bottom" textRotation="90" wrapText="false" indent="0" shrinkToFit="false"/>
      <protection locked="true" hidden="false"/>
    </xf>
    <xf numFmtId="164" fontId="35" fillId="0" borderId="78" xfId="26" applyFont="true" applyBorder="true" applyAlignment="true" applyProtection="false">
      <alignment horizontal="general" vertical="center" textRotation="90" wrapText="true" indent="0" shrinkToFit="false"/>
      <protection locked="true" hidden="false"/>
    </xf>
    <xf numFmtId="164" fontId="36" fillId="0" borderId="57" xfId="25" applyFont="true" applyBorder="true" applyAlignment="true" applyProtection="true">
      <alignment horizontal="general" vertical="center" textRotation="0" wrapText="true" indent="0" shrinkToFit="false"/>
      <protection locked="true" hidden="false"/>
    </xf>
    <xf numFmtId="164" fontId="0" fillId="37" borderId="74" xfId="26" applyFont="true" applyBorder="true" applyAlignment="true" applyProtection="false">
      <alignment horizontal="center" vertical="bottom" textRotation="90" wrapText="true" indent="0" shrinkToFit="false"/>
      <protection locked="true" hidden="false"/>
    </xf>
    <xf numFmtId="164" fontId="0" fillId="37" borderId="75" xfId="26" applyFont="true" applyBorder="true" applyAlignment="true" applyProtection="false">
      <alignment horizontal="center" vertical="bottom" textRotation="90" wrapText="true" indent="0" shrinkToFit="false"/>
      <protection locked="true" hidden="false"/>
    </xf>
    <xf numFmtId="164" fontId="0" fillId="37" borderId="76" xfId="26" applyFont="true" applyBorder="true" applyAlignment="true" applyProtection="false">
      <alignment horizontal="center" vertical="bottom" textRotation="90" wrapText="true" indent="0" shrinkToFit="false"/>
      <protection locked="true" hidden="false"/>
    </xf>
    <xf numFmtId="164" fontId="4" fillId="37" borderId="75" xfId="26" applyFont="true" applyBorder="true" applyAlignment="true" applyProtection="false">
      <alignment horizontal="center" vertical="bottom" textRotation="90" wrapText="true" indent="0" shrinkToFit="false"/>
      <protection locked="true" hidden="false"/>
    </xf>
    <xf numFmtId="164" fontId="0" fillId="37" borderId="53" xfId="26" applyFont="true" applyBorder="true" applyAlignment="true" applyProtection="false">
      <alignment horizontal="center" vertical="bottom" textRotation="90" wrapText="true" indent="0" shrinkToFit="false"/>
      <protection locked="true" hidden="false"/>
    </xf>
    <xf numFmtId="164" fontId="4" fillId="22" borderId="74" xfId="26" applyFont="true" applyBorder="true" applyAlignment="true" applyProtection="false">
      <alignment horizontal="center" vertical="bottom" textRotation="90" wrapText="true" indent="0" shrinkToFit="false"/>
      <protection locked="true" hidden="false"/>
    </xf>
    <xf numFmtId="164" fontId="4" fillId="22" borderId="76" xfId="26" applyFont="true" applyBorder="true" applyAlignment="true" applyProtection="false">
      <alignment horizontal="center" vertical="bottom" textRotation="90" wrapText="true" indent="0" shrinkToFit="false"/>
      <protection locked="true" hidden="false"/>
    </xf>
    <xf numFmtId="164" fontId="4" fillId="22" borderId="77" xfId="26" applyFont="true" applyBorder="true" applyAlignment="true" applyProtection="false">
      <alignment horizontal="center" vertical="bottom" textRotation="90" wrapText="true" indent="0" shrinkToFit="false"/>
      <protection locked="true" hidden="false"/>
    </xf>
    <xf numFmtId="164" fontId="0" fillId="0" borderId="0" xfId="31" applyFont="true" applyBorder="false" applyAlignment="true" applyProtection="false">
      <alignment horizontal="general" vertical="bottom" textRotation="90" wrapText="false" indent="0" shrinkToFit="false"/>
      <protection locked="true" hidden="false"/>
    </xf>
    <xf numFmtId="164" fontId="0" fillId="0" borderId="0" xfId="26" applyFont="false" applyBorder="false" applyAlignment="false" applyProtection="false">
      <alignment horizontal="general" vertical="bottom" textRotation="0" wrapText="false" indent="0" shrinkToFit="false"/>
      <protection locked="true" hidden="false"/>
    </xf>
    <xf numFmtId="170" fontId="31" fillId="4" borderId="50" xfId="25" applyFont="true" applyBorder="true" applyAlignment="true" applyProtection="true">
      <alignment horizontal="center" vertical="center" textRotation="0" wrapText="true" indent="0" shrinkToFit="false"/>
      <protection locked="true" hidden="false"/>
    </xf>
    <xf numFmtId="170" fontId="31" fillId="4" borderId="52" xfId="25" applyFont="true" applyBorder="true" applyAlignment="true" applyProtection="true">
      <alignment horizontal="center" vertical="center" textRotation="0" wrapText="false" indent="0" shrinkToFit="false"/>
      <protection locked="true" hidden="false"/>
    </xf>
    <xf numFmtId="164" fontId="9" fillId="37" borderId="79" xfId="26" applyFont="true" applyBorder="true" applyAlignment="true" applyProtection="false">
      <alignment horizontal="center" vertical="center" textRotation="0" wrapText="true" indent="0" shrinkToFit="false"/>
      <protection locked="true" hidden="false"/>
    </xf>
    <xf numFmtId="164" fontId="9" fillId="37" borderId="51" xfId="26" applyFont="true" applyBorder="true" applyAlignment="true" applyProtection="false">
      <alignment horizontal="center" vertical="center" textRotation="0" wrapText="true" indent="0" shrinkToFit="false"/>
      <protection locked="true" hidden="false"/>
    </xf>
    <xf numFmtId="164" fontId="9" fillId="37" borderId="31" xfId="26" applyFont="true" applyBorder="true" applyAlignment="true" applyProtection="false">
      <alignment horizontal="center" vertical="center" textRotation="0" wrapText="true" indent="0" shrinkToFit="false"/>
      <protection locked="true" hidden="false"/>
    </xf>
    <xf numFmtId="175" fontId="31" fillId="22" borderId="50" xfId="26" applyFont="true" applyBorder="true" applyAlignment="true" applyProtection="false">
      <alignment horizontal="center" vertical="center" textRotation="0" wrapText="true" indent="0" shrinkToFit="false"/>
      <protection locked="true" hidden="false"/>
    </xf>
    <xf numFmtId="175" fontId="31" fillId="22" borderId="51" xfId="26" applyFont="true" applyBorder="true" applyAlignment="true" applyProtection="false">
      <alignment horizontal="center" vertical="center" textRotation="0" wrapText="true" indent="0" shrinkToFit="false"/>
      <protection locked="true" hidden="false"/>
    </xf>
    <xf numFmtId="175" fontId="31" fillId="22" borderId="52" xfId="26" applyFont="true" applyBorder="true" applyAlignment="true" applyProtection="false">
      <alignment horizontal="center" vertical="center" textRotation="0" wrapText="true" indent="0" shrinkToFit="false"/>
      <protection locked="true" hidden="false"/>
    </xf>
    <xf numFmtId="164" fontId="31" fillId="26" borderId="50" xfId="26" applyFont="true" applyBorder="true" applyAlignment="true" applyProtection="false">
      <alignment horizontal="center" vertical="center" textRotation="0" wrapText="true" indent="0" shrinkToFit="false"/>
      <protection locked="true" hidden="false"/>
    </xf>
    <xf numFmtId="164" fontId="31" fillId="26" borderId="51" xfId="26" applyFont="true" applyBorder="true" applyAlignment="true" applyProtection="false">
      <alignment horizontal="center" vertical="center" textRotation="0" wrapText="true" indent="0" shrinkToFit="false"/>
      <protection locked="true" hidden="false"/>
    </xf>
    <xf numFmtId="164" fontId="31" fillId="26" borderId="52" xfId="26" applyFont="true" applyBorder="true" applyAlignment="true" applyProtection="false">
      <alignment horizontal="center" vertical="center" textRotation="0" wrapText="true" indent="0" shrinkToFit="false"/>
      <protection locked="true" hidden="false"/>
    </xf>
    <xf numFmtId="164" fontId="0" fillId="0" borderId="0" xfId="31" applyFont="true" applyBorder="false" applyAlignment="true" applyProtection="false">
      <alignment horizontal="general" vertical="bottom" textRotation="0" wrapText="false" indent="0" shrinkToFit="false"/>
      <protection locked="true" hidden="false"/>
    </xf>
    <xf numFmtId="164" fontId="25" fillId="38" borderId="25" xfId="26" applyFont="true" applyBorder="true" applyAlignment="true" applyProtection="false">
      <alignment horizontal="center" vertical="center" textRotation="90" wrapText="true" indent="0" shrinkToFit="false"/>
      <protection locked="true" hidden="false"/>
    </xf>
    <xf numFmtId="164" fontId="24" fillId="0" borderId="20" xfId="26" applyFont="true" applyBorder="true" applyAlignment="true" applyProtection="false">
      <alignment horizontal="center" vertical="center" textRotation="0" wrapText="true" indent="0" shrinkToFit="false"/>
      <protection locked="true" hidden="false"/>
    </xf>
    <xf numFmtId="164" fontId="37" fillId="0" borderId="20" xfId="26" applyFont="true" applyBorder="true" applyAlignment="true" applyProtection="false">
      <alignment horizontal="left" vertical="center" textRotation="0" wrapText="true" indent="1" shrinkToFit="false"/>
      <protection locked="true" hidden="false"/>
    </xf>
    <xf numFmtId="169" fontId="0" fillId="0" borderId="3" xfId="20" applyFont="true" applyBorder="true" applyAlignment="true" applyProtection="true">
      <alignment horizontal="center" vertical="center" textRotation="0" wrapText="false" indent="0" shrinkToFit="false"/>
      <protection locked="true" hidden="false"/>
    </xf>
    <xf numFmtId="169" fontId="0" fillId="0" borderId="4" xfId="20" applyFont="true" applyBorder="true" applyAlignment="true" applyProtection="true">
      <alignment horizontal="center" vertical="center" textRotation="0" wrapText="false" indent="0" shrinkToFit="false"/>
      <protection locked="true" hidden="false"/>
    </xf>
    <xf numFmtId="169" fontId="0" fillId="0" borderId="56" xfId="20" applyFont="true" applyBorder="true" applyAlignment="true" applyProtection="true">
      <alignment horizontal="center" vertical="center" textRotation="0" wrapText="false" indent="0" shrinkToFit="false"/>
      <protection locked="true" hidden="false"/>
    </xf>
    <xf numFmtId="169" fontId="0" fillId="0" borderId="5" xfId="20" applyFont="true" applyBorder="true" applyAlignment="true" applyProtection="true">
      <alignment horizontal="center" vertical="center" textRotation="0" wrapText="false" indent="0" shrinkToFit="false"/>
      <protection locked="true" hidden="false"/>
    </xf>
    <xf numFmtId="169" fontId="0" fillId="0" borderId="54" xfId="20" applyFont="true" applyBorder="true" applyAlignment="true" applyProtection="true">
      <alignment horizontal="center" vertical="center" textRotation="0" wrapText="false" indent="0" shrinkToFit="false"/>
      <protection locked="true" hidden="false"/>
    </xf>
    <xf numFmtId="169" fontId="0" fillId="0" borderId="10" xfId="20" applyFont="true" applyBorder="true" applyAlignment="true" applyProtection="true">
      <alignment horizontal="center" vertical="center" textRotation="0" wrapText="false" indent="0" shrinkToFit="false"/>
      <protection locked="true" hidden="false"/>
    </xf>
    <xf numFmtId="164" fontId="24" fillId="38" borderId="20" xfId="26" applyFont="true" applyBorder="true" applyAlignment="true" applyProtection="false">
      <alignment horizontal="center" vertical="center" textRotation="0" wrapText="true" indent="0" shrinkToFit="false"/>
      <protection locked="true" hidden="false"/>
    </xf>
    <xf numFmtId="164" fontId="24" fillId="0" borderId="24" xfId="26" applyFont="true" applyBorder="true" applyAlignment="true" applyProtection="false">
      <alignment horizontal="center" vertical="center" textRotation="0" wrapText="true" indent="0" shrinkToFit="false"/>
      <protection locked="true" hidden="false"/>
    </xf>
    <xf numFmtId="164" fontId="37" fillId="0" borderId="24" xfId="26" applyFont="true" applyBorder="true" applyAlignment="true" applyProtection="false">
      <alignment horizontal="left" vertical="center" textRotation="0" wrapText="true" indent="1" shrinkToFit="false"/>
      <protection locked="true" hidden="false"/>
    </xf>
    <xf numFmtId="169" fontId="0" fillId="0" borderId="21" xfId="20" applyFont="true" applyBorder="true" applyAlignment="true" applyProtection="true">
      <alignment horizontal="center" vertical="center" textRotation="0" wrapText="false" indent="0" shrinkToFit="false"/>
      <protection locked="true" hidden="false"/>
    </xf>
    <xf numFmtId="169" fontId="0" fillId="0" borderId="11" xfId="20" applyFont="true" applyBorder="true" applyAlignment="true" applyProtection="true">
      <alignment horizontal="center" vertical="center" textRotation="0" wrapText="false" indent="0" shrinkToFit="false"/>
      <protection locked="true" hidden="false"/>
    </xf>
    <xf numFmtId="169" fontId="0" fillId="0" borderId="54" xfId="20" applyFont="true" applyBorder="true" applyAlignment="true" applyProtection="true">
      <alignment horizontal="center" vertical="center" textRotation="0" wrapText="false" indent="0" shrinkToFit="false"/>
      <protection locked="true" hidden="false"/>
    </xf>
    <xf numFmtId="164" fontId="24" fillId="38" borderId="24" xfId="26" applyFont="true" applyBorder="true" applyAlignment="true" applyProtection="false">
      <alignment horizontal="center" vertical="center" textRotation="0" wrapText="true" indent="0" shrinkToFit="false"/>
      <protection locked="true" hidden="false"/>
    </xf>
    <xf numFmtId="164" fontId="24" fillId="0" borderId="80" xfId="26" applyFont="true" applyBorder="true" applyAlignment="true" applyProtection="false">
      <alignment horizontal="center" vertical="center" textRotation="0" wrapText="true" indent="0" shrinkToFit="false"/>
      <protection locked="true" hidden="false"/>
    </xf>
    <xf numFmtId="164" fontId="37" fillId="0" borderId="80" xfId="26" applyFont="true" applyBorder="true" applyAlignment="true" applyProtection="false">
      <alignment horizontal="left" vertical="center" textRotation="0" wrapText="true" indent="1" shrinkToFit="false"/>
      <protection locked="true" hidden="false"/>
    </xf>
    <xf numFmtId="169" fontId="0" fillId="0" borderId="81" xfId="20" applyFont="true" applyBorder="true" applyAlignment="true" applyProtection="true">
      <alignment horizontal="center" vertical="center" textRotation="0" wrapText="false" indent="0" shrinkToFit="false"/>
      <protection locked="true" hidden="false"/>
    </xf>
    <xf numFmtId="169" fontId="0" fillId="0" borderId="82" xfId="20" applyFont="true" applyBorder="true" applyAlignment="true" applyProtection="true">
      <alignment horizontal="center" vertical="center" textRotation="0" wrapText="false" indent="0" shrinkToFit="false"/>
      <protection locked="true" hidden="false"/>
    </xf>
    <xf numFmtId="169" fontId="0" fillId="0" borderId="83" xfId="20" applyFont="true" applyBorder="true" applyAlignment="true" applyProtection="true">
      <alignment horizontal="center" vertical="center" textRotation="0" wrapText="false" indent="0" shrinkToFit="false"/>
      <protection locked="true" hidden="false"/>
    </xf>
    <xf numFmtId="169" fontId="0" fillId="0" borderId="17" xfId="20" applyFont="true" applyBorder="true" applyAlignment="true" applyProtection="true">
      <alignment horizontal="center" vertical="center" textRotation="0" wrapText="false" indent="0" shrinkToFit="false"/>
      <protection locked="true" hidden="false"/>
    </xf>
    <xf numFmtId="169" fontId="0" fillId="0" borderId="84" xfId="20" applyFont="true" applyBorder="true" applyAlignment="true" applyProtection="true">
      <alignment horizontal="center" vertical="center" textRotation="0" wrapText="false" indent="0" shrinkToFit="false"/>
      <protection locked="true" hidden="false"/>
    </xf>
    <xf numFmtId="164" fontId="24" fillId="38" borderId="80" xfId="26" applyFont="true" applyBorder="true" applyAlignment="true" applyProtection="false">
      <alignment horizontal="center" vertical="center" textRotation="0" wrapText="true" indent="0" shrinkToFit="false"/>
      <protection locked="true" hidden="false"/>
    </xf>
    <xf numFmtId="164" fontId="25" fillId="39" borderId="25" xfId="26" applyFont="true" applyBorder="true" applyAlignment="true" applyProtection="false">
      <alignment horizontal="center" vertical="center" textRotation="90" wrapText="true" indent="0" shrinkToFit="false"/>
      <protection locked="true" hidden="false"/>
    </xf>
    <xf numFmtId="169" fontId="0" fillId="0" borderId="3" xfId="20" applyFont="true" applyBorder="true" applyAlignment="true" applyProtection="true">
      <alignment horizontal="center" vertical="center" textRotation="0" wrapText="false" indent="0" shrinkToFit="false"/>
      <protection locked="true" hidden="false"/>
    </xf>
    <xf numFmtId="169" fontId="0" fillId="0" borderId="5" xfId="20" applyFont="true" applyBorder="true" applyAlignment="true" applyProtection="true">
      <alignment horizontal="center" vertical="center" textRotation="0" wrapText="false" indent="0" shrinkToFit="false"/>
      <protection locked="true" hidden="false"/>
    </xf>
    <xf numFmtId="169" fontId="0" fillId="0" borderId="63" xfId="20" applyFont="true" applyBorder="true" applyAlignment="true" applyProtection="true">
      <alignment horizontal="center" vertical="center" textRotation="0" wrapText="false" indent="0" shrinkToFit="false"/>
      <protection locked="true" hidden="false"/>
    </xf>
    <xf numFmtId="169" fontId="0" fillId="0" borderId="23" xfId="20" applyFont="true" applyBorder="true" applyAlignment="true" applyProtection="true">
      <alignment horizontal="center" vertical="center" textRotation="0" wrapText="false" indent="0" shrinkToFit="false"/>
      <protection locked="true" hidden="false"/>
    </xf>
    <xf numFmtId="169" fontId="0" fillId="0" borderId="85" xfId="20" applyFont="true" applyBorder="true" applyAlignment="true" applyProtection="true">
      <alignment horizontal="center" vertical="center" textRotation="0" wrapText="false" indent="0" shrinkToFit="false"/>
      <protection locked="true" hidden="false"/>
    </xf>
    <xf numFmtId="169" fontId="0" fillId="0" borderId="65" xfId="20" applyFont="true" applyBorder="true" applyAlignment="true" applyProtection="true">
      <alignment horizontal="center" vertical="center" textRotation="0" wrapText="false" indent="0" shrinkToFit="false"/>
      <protection locked="true" hidden="false"/>
    </xf>
    <xf numFmtId="164" fontId="24" fillId="39" borderId="20" xfId="26" applyFont="true" applyBorder="true" applyAlignment="true" applyProtection="false">
      <alignment horizontal="center" vertical="center" textRotation="0" wrapText="true" indent="0" shrinkToFit="false"/>
      <protection locked="true" hidden="false"/>
    </xf>
    <xf numFmtId="164" fontId="24" fillId="39" borderId="24" xfId="26" applyFont="true" applyBorder="true" applyAlignment="true" applyProtection="false">
      <alignment horizontal="center" vertical="center" textRotation="0" wrapText="true" indent="0" shrinkToFit="false"/>
      <protection locked="true" hidden="false"/>
    </xf>
    <xf numFmtId="164" fontId="24" fillId="0" borderId="61" xfId="26" applyFont="true" applyBorder="true" applyAlignment="true" applyProtection="false">
      <alignment horizontal="center" vertical="center" textRotation="0" wrapText="true" indent="0" shrinkToFit="false"/>
      <protection locked="true" hidden="false"/>
    </xf>
    <xf numFmtId="164" fontId="37" fillId="0" borderId="22" xfId="26" applyFont="true" applyBorder="true" applyAlignment="true" applyProtection="false">
      <alignment horizontal="left" vertical="center" textRotation="0" wrapText="true" indent="1" shrinkToFit="false"/>
      <protection locked="true" hidden="false"/>
    </xf>
    <xf numFmtId="169" fontId="0" fillId="0" borderId="59" xfId="20" applyFont="true" applyBorder="true" applyAlignment="true" applyProtection="true">
      <alignment horizontal="center" vertical="center" textRotation="0" wrapText="false" indent="0" shrinkToFit="false"/>
      <protection locked="true" hidden="false"/>
    </xf>
    <xf numFmtId="164" fontId="24" fillId="39" borderId="61" xfId="26" applyFont="true" applyBorder="true" applyAlignment="true" applyProtection="false">
      <alignment horizontal="center" vertical="center" textRotation="0" wrapText="true" indent="0" shrinkToFit="false"/>
      <protection locked="true" hidden="false"/>
    </xf>
    <xf numFmtId="164" fontId="25" fillId="40" borderId="25" xfId="26" applyFont="true" applyBorder="true" applyAlignment="true" applyProtection="false">
      <alignment horizontal="center" vertical="center" textRotation="90" wrapText="true" indent="0" shrinkToFit="false"/>
      <protection locked="true" hidden="false"/>
    </xf>
    <xf numFmtId="164" fontId="24" fillId="40" borderId="20" xfId="26" applyFont="true" applyBorder="true" applyAlignment="true" applyProtection="false">
      <alignment horizontal="center" vertical="center" textRotation="0" wrapText="true" indent="0" shrinkToFit="false"/>
      <protection locked="true" hidden="false"/>
    </xf>
    <xf numFmtId="164" fontId="24" fillId="40" borderId="24" xfId="26" applyFont="true" applyBorder="true" applyAlignment="true" applyProtection="false">
      <alignment horizontal="center" vertical="center" textRotation="0" wrapText="true" indent="0" shrinkToFit="false"/>
      <protection locked="true" hidden="false"/>
    </xf>
    <xf numFmtId="164" fontId="24" fillId="0" borderId="22" xfId="26" applyFont="true" applyBorder="true" applyAlignment="true" applyProtection="false">
      <alignment horizontal="center" vertical="center" textRotation="0" wrapText="true" indent="0" shrinkToFit="false"/>
      <protection locked="true" hidden="false"/>
    </xf>
    <xf numFmtId="164" fontId="24" fillId="40" borderId="22" xfId="26" applyFont="true" applyBorder="true" applyAlignment="true" applyProtection="false">
      <alignment horizontal="center" vertical="center" textRotation="0" wrapText="true" indent="0" shrinkToFit="false"/>
      <protection locked="true" hidden="false"/>
    </xf>
    <xf numFmtId="164" fontId="25" fillId="4" borderId="25" xfId="26" applyFont="true" applyBorder="true" applyAlignment="true" applyProtection="false">
      <alignment horizontal="center" vertical="center" textRotation="90" wrapText="true" indent="0" shrinkToFit="false"/>
      <protection locked="true" hidden="false"/>
    </xf>
    <xf numFmtId="164" fontId="24" fillId="0" borderId="86" xfId="26" applyFont="true" applyBorder="true" applyAlignment="true" applyProtection="false">
      <alignment horizontal="center" vertical="center" textRotation="0" wrapText="true" indent="0" shrinkToFit="false"/>
      <protection locked="true" hidden="false"/>
    </xf>
    <xf numFmtId="164" fontId="37" fillId="0" borderId="86" xfId="26" applyFont="true" applyBorder="true" applyAlignment="true" applyProtection="false">
      <alignment horizontal="left" vertical="center" textRotation="0" wrapText="true" indent="1" shrinkToFit="false"/>
      <protection locked="true" hidden="false"/>
    </xf>
    <xf numFmtId="169" fontId="0" fillId="0" borderId="66" xfId="20" applyFont="true" applyBorder="true" applyAlignment="true" applyProtection="true">
      <alignment horizontal="center" vertical="center" textRotation="0" wrapText="false" indent="0" shrinkToFit="false"/>
      <protection locked="true" hidden="false"/>
    </xf>
    <xf numFmtId="164" fontId="24" fillId="4" borderId="86" xfId="26" applyFont="true" applyBorder="true" applyAlignment="true" applyProtection="false">
      <alignment horizontal="center" vertical="center" textRotation="0" wrapText="true" indent="0" shrinkToFit="false"/>
      <protection locked="true" hidden="false"/>
    </xf>
    <xf numFmtId="164" fontId="24" fillId="4" borderId="24" xfId="26" applyFont="true" applyBorder="true" applyAlignment="true" applyProtection="false">
      <alignment horizontal="center" vertical="center" textRotation="0" wrapText="true" indent="0" shrinkToFit="false"/>
      <protection locked="true" hidden="false"/>
    </xf>
    <xf numFmtId="164" fontId="37" fillId="0" borderId="8" xfId="25" applyFont="true" applyBorder="true" applyAlignment="true" applyProtection="true">
      <alignment horizontal="left" vertical="center" textRotation="0" wrapText="true" indent="1" shrinkToFit="false"/>
      <protection locked="true" hidden="false"/>
    </xf>
    <xf numFmtId="169" fontId="0" fillId="0" borderId="87" xfId="20" applyFont="true" applyBorder="true" applyAlignment="true" applyProtection="true">
      <alignment horizontal="center" vertical="center" textRotation="0" wrapText="false" indent="0" shrinkToFit="false"/>
      <protection locked="true" hidden="false"/>
    </xf>
    <xf numFmtId="164" fontId="24" fillId="4" borderId="22" xfId="26" applyFont="true" applyBorder="true" applyAlignment="true" applyProtection="false">
      <alignment horizontal="center" vertical="center" textRotation="0" wrapText="true" indent="0" shrinkToFit="false"/>
      <protection locked="true" hidden="false"/>
    </xf>
    <xf numFmtId="164" fontId="25" fillId="24" borderId="25" xfId="26" applyFont="true" applyBorder="true" applyAlignment="true" applyProtection="false">
      <alignment horizontal="center" vertical="center" textRotation="90" wrapText="true" indent="0" shrinkToFit="false"/>
      <protection locked="true" hidden="false"/>
    </xf>
    <xf numFmtId="164" fontId="24" fillId="0" borderId="2" xfId="26" applyFont="true" applyBorder="true" applyAlignment="true" applyProtection="false">
      <alignment horizontal="left" vertical="center" textRotation="0" wrapText="true" indent="1" shrinkToFit="false"/>
      <protection locked="true" hidden="false"/>
    </xf>
    <xf numFmtId="164" fontId="24" fillId="24" borderId="20" xfId="26" applyFont="true" applyBorder="true" applyAlignment="true" applyProtection="false">
      <alignment horizontal="center" vertical="center" textRotation="0" wrapText="true" indent="0" shrinkToFit="false"/>
      <protection locked="true" hidden="false"/>
    </xf>
    <xf numFmtId="164" fontId="24" fillId="0" borderId="8" xfId="26" applyFont="true" applyBorder="true" applyAlignment="true" applyProtection="false">
      <alignment horizontal="left" vertical="center" textRotation="0" wrapText="true" indent="1" shrinkToFit="false"/>
      <protection locked="true" hidden="false"/>
    </xf>
    <xf numFmtId="164" fontId="24" fillId="24" borderId="24" xfId="26" applyFont="true" applyBorder="true" applyAlignment="true" applyProtection="false">
      <alignment horizontal="center" vertical="center" textRotation="0" wrapText="true" indent="0" shrinkToFit="false"/>
      <protection locked="true" hidden="false"/>
    </xf>
    <xf numFmtId="164" fontId="24" fillId="0" borderId="14" xfId="26" applyFont="true" applyBorder="true" applyAlignment="true" applyProtection="false">
      <alignment horizontal="left" vertical="center" textRotation="0" wrapText="true" indent="1" shrinkToFit="false"/>
      <protection locked="true" hidden="false"/>
    </xf>
    <xf numFmtId="164" fontId="24" fillId="24" borderId="22" xfId="26" applyFont="true" applyBorder="true" applyAlignment="true" applyProtection="false">
      <alignment horizontal="center" vertical="center" textRotation="0" wrapText="true" indent="0" shrinkToFit="false"/>
      <protection locked="true" hidden="false"/>
    </xf>
    <xf numFmtId="164" fontId="9" fillId="24" borderId="50" xfId="26" applyFont="true" applyBorder="true" applyAlignment="true" applyProtection="false">
      <alignment horizontal="center" vertical="center" textRotation="0" wrapText="true" indent="0" shrinkToFit="false"/>
      <protection locked="true" hidden="false"/>
    </xf>
    <xf numFmtId="164" fontId="9" fillId="24" borderId="51" xfId="26" applyFont="true" applyBorder="true" applyAlignment="true" applyProtection="false">
      <alignment horizontal="center" vertical="center" textRotation="0" wrapText="true" indent="0" shrinkToFit="false"/>
      <protection locked="true" hidden="false"/>
    </xf>
    <xf numFmtId="164" fontId="9" fillId="24" borderId="52" xfId="26" applyFont="true" applyBorder="true" applyAlignment="true" applyProtection="false">
      <alignment horizontal="center" vertical="center" textRotation="0" wrapText="true" indent="0" shrinkToFit="false"/>
      <protection locked="true" hidden="false"/>
    </xf>
    <xf numFmtId="175" fontId="31" fillId="25" borderId="68" xfId="26" applyFont="true" applyBorder="true" applyAlignment="true" applyProtection="false">
      <alignment horizontal="center" vertical="center" textRotation="0" wrapText="true" indent="0" shrinkToFit="false"/>
      <protection locked="true" hidden="false"/>
    </xf>
    <xf numFmtId="175" fontId="31" fillId="25" borderId="88" xfId="26" applyFont="true" applyBorder="true" applyAlignment="true" applyProtection="false">
      <alignment horizontal="center" vertical="center" textRotation="0" wrapText="true" indent="0" shrinkToFit="false"/>
      <protection locked="true" hidden="false"/>
    </xf>
    <xf numFmtId="175" fontId="31" fillId="25" borderId="89" xfId="26" applyFont="true" applyBorder="true" applyAlignment="true" applyProtection="false">
      <alignment horizontal="center" vertical="center" textRotation="0" wrapText="true" indent="0" shrinkToFit="false"/>
      <protection locked="true" hidden="false"/>
    </xf>
    <xf numFmtId="164" fontId="0" fillId="0" borderId="0" xfId="30" applyFont="false" applyBorder="false" applyAlignment="true" applyProtection="true">
      <alignment horizontal="general" vertical="bottom" textRotation="0" wrapText="false" indent="0" shrinkToFit="false"/>
      <protection locked="true" hidden="false"/>
    </xf>
    <xf numFmtId="164" fontId="24" fillId="0" borderId="0" xfId="30" applyFont="true" applyBorder="false" applyAlignment="true" applyProtection="true">
      <alignment horizontal="general" vertical="bottom" textRotation="0" wrapText="false" indent="0" shrinkToFit="false"/>
      <protection locked="true" hidden="false"/>
    </xf>
    <xf numFmtId="164" fontId="0" fillId="0" borderId="0" xfId="25" applyFont="true" applyBorder="false" applyAlignment="true" applyProtection="true">
      <alignment horizontal="center" vertical="bottom" textRotation="90" wrapText="false" indent="0" shrinkToFit="false"/>
      <protection locked="true" hidden="false"/>
    </xf>
    <xf numFmtId="164" fontId="35" fillId="0" borderId="78" xfId="25" applyFont="true" applyBorder="true" applyAlignment="true" applyProtection="true">
      <alignment horizontal="general" vertical="center" textRotation="90" wrapText="true" indent="0" shrinkToFit="false"/>
      <protection locked="true" hidden="false"/>
    </xf>
    <xf numFmtId="164" fontId="36" fillId="0" borderId="57" xfId="25" applyFont="true" applyBorder="true" applyAlignment="true" applyProtection="true">
      <alignment horizontal="left" vertical="center" textRotation="0" wrapText="true" indent="0" shrinkToFit="false"/>
      <protection locked="true" hidden="false"/>
    </xf>
    <xf numFmtId="164" fontId="0" fillId="0" borderId="0" xfId="30" applyFont="false" applyBorder="false" applyAlignment="true" applyProtection="true">
      <alignment horizontal="general" vertical="bottom" textRotation="90" wrapText="false" indent="0" shrinkToFit="false"/>
      <protection locked="true" hidden="false"/>
    </xf>
    <xf numFmtId="164" fontId="9" fillId="0" borderId="0" xfId="28" applyFont="true" applyBorder="false" applyAlignment="true" applyProtection="true">
      <alignment horizontal="general" vertical="center" textRotation="0" wrapText="false" indent="0" shrinkToFit="false"/>
      <protection locked="true" hidden="false"/>
    </xf>
    <xf numFmtId="164" fontId="0" fillId="0" borderId="0" xfId="25" applyFont="false" applyBorder="false" applyAlignment="true" applyProtection="true">
      <alignment horizontal="general" vertical="bottom" textRotation="0" wrapText="false" indent="0" shrinkToFit="false"/>
      <protection locked="true" hidden="false"/>
    </xf>
    <xf numFmtId="164" fontId="9" fillId="37" borderId="50" xfId="25" applyFont="true" applyBorder="true" applyAlignment="true" applyProtection="true">
      <alignment horizontal="center" vertical="center" textRotation="0" wrapText="true" indent="0" shrinkToFit="false"/>
      <protection locked="true" hidden="false"/>
    </xf>
    <xf numFmtId="164" fontId="9" fillId="37" borderId="51" xfId="25" applyFont="true" applyBorder="true" applyAlignment="true" applyProtection="true">
      <alignment horizontal="center" vertical="center" textRotation="0" wrapText="true" indent="0" shrinkToFit="false"/>
      <protection locked="true" hidden="false"/>
    </xf>
    <xf numFmtId="164" fontId="9" fillId="37" borderId="52" xfId="25" applyFont="true" applyBorder="true" applyAlignment="true" applyProtection="true">
      <alignment horizontal="center" vertical="center" textRotation="0" wrapText="true" indent="0" shrinkToFit="false"/>
      <protection locked="true" hidden="false"/>
    </xf>
    <xf numFmtId="175" fontId="31" fillId="22" borderId="79" xfId="25" applyFont="true" applyBorder="true" applyAlignment="true" applyProtection="true">
      <alignment horizontal="center" vertical="center" textRotation="0" wrapText="true" indent="0" shrinkToFit="false"/>
      <protection locked="true" hidden="false"/>
    </xf>
    <xf numFmtId="175" fontId="31" fillId="22" borderId="51" xfId="25" applyFont="true" applyBorder="true" applyAlignment="true" applyProtection="true">
      <alignment horizontal="center" vertical="center" textRotation="0" wrapText="true" indent="0" shrinkToFit="false"/>
      <protection locked="true" hidden="false"/>
    </xf>
    <xf numFmtId="175" fontId="31" fillId="22" borderId="52" xfId="25" applyFont="true" applyBorder="true" applyAlignment="true" applyProtection="true">
      <alignment horizontal="center" vertical="center" textRotation="0" wrapText="true" indent="0" shrinkToFit="false"/>
      <protection locked="true" hidden="false"/>
    </xf>
    <xf numFmtId="164" fontId="31" fillId="26" borderId="50" xfId="25" applyFont="true" applyBorder="true" applyAlignment="true" applyProtection="true">
      <alignment horizontal="center" vertical="center" textRotation="0" wrapText="true" indent="0" shrinkToFit="false"/>
      <protection locked="true" hidden="false"/>
    </xf>
    <xf numFmtId="164" fontId="31" fillId="26" borderId="51" xfId="25" applyFont="true" applyBorder="true" applyAlignment="true" applyProtection="true">
      <alignment horizontal="center" vertical="center" textRotation="0" wrapText="true" indent="0" shrinkToFit="false"/>
      <protection locked="true" hidden="false"/>
    </xf>
    <xf numFmtId="164" fontId="31" fillId="26" borderId="52" xfId="25" applyFont="true" applyBorder="true" applyAlignment="true" applyProtection="true">
      <alignment horizontal="center" vertical="center" textRotation="0" wrapText="true" indent="0" shrinkToFit="false"/>
      <protection locked="true" hidden="false"/>
    </xf>
    <xf numFmtId="164" fontId="0" fillId="0" borderId="0" xfId="30" applyFont="true" applyBorder="false" applyAlignment="true" applyProtection="true">
      <alignment horizontal="general" vertical="bottom" textRotation="0" wrapText="false" indent="0" shrinkToFit="false"/>
      <protection locked="true" hidden="false"/>
    </xf>
    <xf numFmtId="164" fontId="0" fillId="0" borderId="0" xfId="28" applyFont="true" applyBorder="false" applyAlignment="true" applyProtection="true">
      <alignment horizontal="general" vertical="bottom" textRotation="0" wrapText="false" indent="0" shrinkToFit="false"/>
      <protection locked="true" hidden="false"/>
    </xf>
    <xf numFmtId="164" fontId="25" fillId="38" borderId="25" xfId="25" applyFont="true" applyBorder="true" applyAlignment="true" applyProtection="true">
      <alignment horizontal="center" vertical="center" textRotation="90" wrapText="true" indent="0" shrinkToFit="false"/>
      <protection locked="true" hidden="false"/>
    </xf>
    <xf numFmtId="164" fontId="24" fillId="0" borderId="20" xfId="25" applyFont="true" applyBorder="true" applyAlignment="true" applyProtection="true">
      <alignment horizontal="center" vertical="center" textRotation="0" wrapText="true" indent="0" shrinkToFit="false"/>
      <protection locked="true" hidden="false"/>
    </xf>
    <xf numFmtId="164" fontId="37" fillId="0" borderId="2" xfId="25" applyFont="true" applyBorder="true" applyAlignment="true" applyProtection="true">
      <alignment horizontal="left" vertical="center" textRotation="0" wrapText="true" indent="1" shrinkToFit="false"/>
      <protection locked="true" hidden="false"/>
    </xf>
    <xf numFmtId="164" fontId="0" fillId="38" borderId="7" xfId="25" applyFont="true" applyBorder="true" applyAlignment="true" applyProtection="true">
      <alignment horizontal="center" vertical="center" textRotation="0" wrapText="true" indent="0" shrinkToFit="false"/>
      <protection locked="true" hidden="false"/>
    </xf>
    <xf numFmtId="164" fontId="24" fillId="0" borderId="24" xfId="25" applyFont="true" applyBorder="true" applyAlignment="true" applyProtection="true">
      <alignment horizontal="center" vertical="center" textRotation="0" wrapText="true" indent="0" shrinkToFit="false"/>
      <protection locked="true" hidden="false"/>
    </xf>
    <xf numFmtId="164" fontId="0" fillId="38" borderId="13" xfId="25" applyFont="true" applyBorder="true" applyAlignment="true" applyProtection="true">
      <alignment horizontal="center" vertical="center" textRotation="0" wrapText="true" indent="0" shrinkToFit="false"/>
      <protection locked="true" hidden="false"/>
    </xf>
    <xf numFmtId="164" fontId="24" fillId="0" borderId="80" xfId="25" applyFont="true" applyBorder="true" applyAlignment="true" applyProtection="true">
      <alignment horizontal="center" vertical="center" textRotation="0" wrapText="true" indent="0" shrinkToFit="false"/>
      <protection locked="true" hidden="false"/>
    </xf>
    <xf numFmtId="164" fontId="37" fillId="0" borderId="47" xfId="25" applyFont="true" applyBorder="true" applyAlignment="true" applyProtection="true">
      <alignment horizontal="left" vertical="center" textRotation="0" wrapText="true" indent="1" shrinkToFit="false"/>
      <protection locked="true" hidden="false"/>
    </xf>
    <xf numFmtId="164" fontId="0" fillId="38" borderId="90" xfId="25" applyFont="true" applyBorder="true" applyAlignment="true" applyProtection="true">
      <alignment horizontal="center" vertical="center" textRotation="0" wrapText="true" indent="0" shrinkToFit="false"/>
      <protection locked="true" hidden="false"/>
    </xf>
    <xf numFmtId="164" fontId="25" fillId="39" borderId="25" xfId="25" applyFont="true" applyBorder="true" applyAlignment="true" applyProtection="true">
      <alignment horizontal="center" vertical="center" textRotation="90" wrapText="true" indent="0" shrinkToFit="false"/>
      <protection locked="true" hidden="false"/>
    </xf>
    <xf numFmtId="164" fontId="0" fillId="39" borderId="7" xfId="25" applyFont="true" applyBorder="true" applyAlignment="true" applyProtection="true">
      <alignment horizontal="center" vertical="center" textRotation="0" wrapText="true" indent="0" shrinkToFit="false"/>
      <protection locked="true" hidden="false"/>
    </xf>
    <xf numFmtId="164" fontId="38" fillId="0" borderId="0" xfId="28" applyFont="true" applyBorder="false" applyAlignment="true" applyProtection="true">
      <alignment horizontal="general" vertical="bottom" textRotation="0" wrapText="false" indent="0" shrinkToFit="false"/>
      <protection locked="true" hidden="false"/>
    </xf>
    <xf numFmtId="164" fontId="0" fillId="39" borderId="13" xfId="25" applyFont="true" applyBorder="true" applyAlignment="true" applyProtection="true">
      <alignment horizontal="center" vertical="center" textRotation="0" wrapText="true" indent="0" shrinkToFit="false"/>
      <protection locked="true" hidden="false"/>
    </xf>
    <xf numFmtId="164" fontId="24" fillId="0" borderId="61" xfId="25" applyFont="true" applyBorder="true" applyAlignment="true" applyProtection="true">
      <alignment horizontal="center" vertical="center" textRotation="0" wrapText="true" indent="0" shrinkToFit="false"/>
      <protection locked="true" hidden="false"/>
    </xf>
    <xf numFmtId="164" fontId="37" fillId="0" borderId="14" xfId="25" applyFont="true" applyBorder="true" applyAlignment="true" applyProtection="true">
      <alignment horizontal="left" vertical="center" textRotation="0" wrapText="true" indent="1" shrinkToFit="false"/>
      <protection locked="true" hidden="false"/>
    </xf>
    <xf numFmtId="164" fontId="0" fillId="39" borderId="57" xfId="25" applyFont="true" applyBorder="true" applyAlignment="true" applyProtection="true">
      <alignment horizontal="center" vertical="center" textRotation="0" wrapText="true" indent="0" shrinkToFit="false"/>
      <protection locked="true" hidden="false"/>
    </xf>
    <xf numFmtId="164" fontId="25" fillId="40" borderId="25" xfId="25" applyFont="true" applyBorder="true" applyAlignment="true" applyProtection="true">
      <alignment horizontal="center" vertical="center" textRotation="90" wrapText="true" indent="0" shrinkToFit="false"/>
      <protection locked="true" hidden="false"/>
    </xf>
    <xf numFmtId="164" fontId="0" fillId="40" borderId="7" xfId="25" applyFont="true" applyBorder="true" applyAlignment="true" applyProtection="true">
      <alignment horizontal="center" vertical="center" textRotation="0" wrapText="true" indent="0" shrinkToFit="false"/>
      <protection locked="true" hidden="false"/>
    </xf>
    <xf numFmtId="164" fontId="0" fillId="40" borderId="13" xfId="25" applyFont="true" applyBorder="true" applyAlignment="true" applyProtection="true">
      <alignment horizontal="center" vertical="center" textRotation="0" wrapText="true" indent="0" shrinkToFit="false"/>
      <protection locked="true" hidden="false"/>
    </xf>
    <xf numFmtId="164" fontId="24" fillId="0" borderId="22" xfId="25" applyFont="true" applyBorder="true" applyAlignment="true" applyProtection="true">
      <alignment horizontal="center" vertical="center" textRotation="0" wrapText="true" indent="0" shrinkToFit="false"/>
      <protection locked="true" hidden="false"/>
    </xf>
    <xf numFmtId="164" fontId="0" fillId="40" borderId="19" xfId="25" applyFont="true" applyBorder="true" applyAlignment="true" applyProtection="true">
      <alignment horizontal="center" vertical="center" textRotation="0" wrapText="true" indent="0" shrinkToFit="false"/>
      <protection locked="true" hidden="false"/>
    </xf>
    <xf numFmtId="164" fontId="25" fillId="4" borderId="25" xfId="25" applyFont="true" applyBorder="true" applyAlignment="true" applyProtection="true">
      <alignment horizontal="center" vertical="center" textRotation="90" wrapText="true" indent="0" shrinkToFit="false"/>
      <protection locked="true" hidden="false"/>
    </xf>
    <xf numFmtId="164" fontId="24" fillId="0" borderId="86" xfId="25" applyFont="true" applyBorder="true" applyAlignment="true" applyProtection="true">
      <alignment horizontal="center" vertical="center" textRotation="0" wrapText="true" indent="0" shrinkToFit="false"/>
      <protection locked="true" hidden="false"/>
    </xf>
    <xf numFmtId="164" fontId="37" fillId="0" borderId="30" xfId="25" applyFont="true" applyBorder="true" applyAlignment="true" applyProtection="true">
      <alignment horizontal="left" vertical="center" textRotation="0" wrapText="true" indent="1" shrinkToFit="false"/>
      <protection locked="true" hidden="false"/>
    </xf>
    <xf numFmtId="164" fontId="0" fillId="4" borderId="64" xfId="25" applyFont="true" applyBorder="true" applyAlignment="true" applyProtection="true">
      <alignment horizontal="center" vertical="center" textRotation="0" wrapText="true" indent="0" shrinkToFit="false"/>
      <protection locked="true" hidden="false"/>
    </xf>
    <xf numFmtId="164" fontId="0" fillId="4" borderId="13" xfId="25" applyFont="true" applyBorder="true" applyAlignment="true" applyProtection="true">
      <alignment horizontal="center" vertical="center" textRotation="0" wrapText="true" indent="0" shrinkToFit="false"/>
      <protection locked="true" hidden="false"/>
    </xf>
    <xf numFmtId="164" fontId="0" fillId="4" borderId="19" xfId="25" applyFont="true" applyBorder="true" applyAlignment="true" applyProtection="true">
      <alignment horizontal="center" vertical="center" textRotation="0" wrapText="true" indent="0" shrinkToFit="false"/>
      <protection locked="true" hidden="false"/>
    </xf>
    <xf numFmtId="164" fontId="25" fillId="24" borderId="25" xfId="25" applyFont="true" applyBorder="true" applyAlignment="true" applyProtection="true">
      <alignment horizontal="center" vertical="center" textRotation="90" wrapText="true" indent="0" shrinkToFit="false"/>
      <protection locked="true" hidden="false"/>
    </xf>
    <xf numFmtId="164" fontId="24" fillId="0" borderId="2" xfId="25" applyFont="true" applyBorder="true" applyAlignment="true" applyProtection="true">
      <alignment horizontal="left" vertical="center" textRotation="0" wrapText="true" indent="1" shrinkToFit="false"/>
      <protection locked="true" hidden="false"/>
    </xf>
    <xf numFmtId="164" fontId="0" fillId="24" borderId="7" xfId="25" applyFont="true" applyBorder="true" applyAlignment="true" applyProtection="true">
      <alignment horizontal="center" vertical="center" textRotation="0" wrapText="true" indent="0" shrinkToFit="false"/>
      <protection locked="true" hidden="false"/>
    </xf>
    <xf numFmtId="164" fontId="24" fillId="0" borderId="8" xfId="25" applyFont="true" applyBorder="true" applyAlignment="true" applyProtection="true">
      <alignment horizontal="left" vertical="center" textRotation="0" wrapText="true" indent="1" shrinkToFit="false"/>
      <protection locked="true" hidden="false"/>
    </xf>
    <xf numFmtId="164" fontId="0" fillId="24" borderId="13" xfId="25" applyFont="true" applyBorder="true" applyAlignment="true" applyProtection="true">
      <alignment horizontal="center" vertical="center" textRotation="0" wrapText="true" indent="0" shrinkToFit="false"/>
      <protection locked="true" hidden="false"/>
    </xf>
    <xf numFmtId="164" fontId="24" fillId="0" borderId="14" xfId="25" applyFont="true" applyBorder="true" applyAlignment="true" applyProtection="true">
      <alignment horizontal="left" vertical="center" textRotation="0" wrapText="true" indent="1" shrinkToFit="false"/>
      <protection locked="true" hidden="false"/>
    </xf>
    <xf numFmtId="164" fontId="0" fillId="24" borderId="19" xfId="25" applyFont="true" applyBorder="true" applyAlignment="true" applyProtection="true">
      <alignment horizontal="center" vertical="center" textRotation="0" wrapText="true" indent="0" shrinkToFit="false"/>
      <protection locked="true" hidden="false"/>
    </xf>
    <xf numFmtId="164" fontId="9" fillId="24" borderId="67" xfId="25" applyFont="true" applyBorder="true" applyAlignment="true" applyProtection="true">
      <alignment horizontal="center" vertical="center" textRotation="0" wrapText="true" indent="0" shrinkToFit="false"/>
      <protection locked="true" hidden="false"/>
    </xf>
    <xf numFmtId="164" fontId="9" fillId="24" borderId="88" xfId="25" applyFont="true" applyBorder="true" applyAlignment="true" applyProtection="true">
      <alignment horizontal="center" vertical="center" textRotation="0" wrapText="true" indent="0" shrinkToFit="false"/>
      <protection locked="true" hidden="false"/>
    </xf>
    <xf numFmtId="164" fontId="9" fillId="24" borderId="89" xfId="25" applyFont="true" applyBorder="true" applyAlignment="true" applyProtection="true">
      <alignment horizontal="center" vertical="center" textRotation="0" wrapText="true" indent="0" shrinkToFit="false"/>
      <protection locked="true" hidden="false"/>
    </xf>
    <xf numFmtId="175" fontId="31" fillId="25" borderId="68" xfId="25" applyFont="true" applyBorder="true" applyAlignment="true" applyProtection="true">
      <alignment horizontal="center" vertical="center" textRotation="0" wrapText="true" indent="0" shrinkToFit="false"/>
      <protection locked="true" hidden="false"/>
    </xf>
    <xf numFmtId="175" fontId="31" fillId="25" borderId="88" xfId="25" applyFont="true" applyBorder="true" applyAlignment="true" applyProtection="true">
      <alignment horizontal="center" vertical="center" textRotation="0" wrapText="true" indent="0" shrinkToFit="false"/>
      <protection locked="true" hidden="false"/>
    </xf>
    <xf numFmtId="175" fontId="31" fillId="25" borderId="89" xfId="25" applyFont="true" applyBorder="true" applyAlignment="true" applyProtection="true">
      <alignment horizontal="center" vertical="center" textRotation="0" wrapText="true" indent="0" shrinkToFit="false"/>
      <protection locked="true" hidden="false"/>
    </xf>
    <xf numFmtId="164" fontId="31" fillId="26" borderId="67" xfId="25" applyFont="true" applyBorder="true" applyAlignment="true" applyProtection="true">
      <alignment horizontal="center" vertical="center" textRotation="0" wrapText="true" indent="0" shrinkToFit="false"/>
      <protection locked="true" hidden="false"/>
    </xf>
    <xf numFmtId="164" fontId="31" fillId="26" borderId="88" xfId="25" applyFont="true" applyBorder="true" applyAlignment="true" applyProtection="true">
      <alignment horizontal="center" vertical="center" textRotation="0" wrapText="true" indent="0" shrinkToFit="false"/>
      <protection locked="true" hidden="false"/>
    </xf>
    <xf numFmtId="164" fontId="31" fillId="26" borderId="89" xfId="25" applyFont="true" applyBorder="true" applyAlignment="true" applyProtection="true">
      <alignment horizontal="center" vertical="center" textRotation="0" wrapText="true" indent="0" shrinkToFit="false"/>
      <protection locked="true" hidden="false"/>
    </xf>
    <xf numFmtId="164" fontId="0" fillId="0" borderId="0" xfId="32" applyFont="false" applyBorder="false" applyAlignment="false" applyProtection="false">
      <alignment horizontal="general" vertical="center" textRotation="0" wrapText="false" indent="0" shrinkToFit="false"/>
      <protection locked="true" hidden="false"/>
    </xf>
    <xf numFmtId="164" fontId="35" fillId="0" borderId="0" xfId="26" applyFont="true" applyBorder="true" applyAlignment="true" applyProtection="false">
      <alignment horizontal="general" vertical="center" textRotation="90" wrapText="true" indent="0" shrinkToFit="false"/>
      <protection locked="true" hidden="false"/>
    </xf>
    <xf numFmtId="164" fontId="0" fillId="0" borderId="0" xfId="32" applyFont="true" applyBorder="false" applyAlignment="true" applyProtection="false">
      <alignment horizontal="general" vertical="bottom" textRotation="90" wrapText="false" indent="0" shrinkToFit="false"/>
      <protection locked="true" hidden="false"/>
    </xf>
    <xf numFmtId="169" fontId="0" fillId="37" borderId="27" xfId="20" applyFont="true" applyBorder="true" applyAlignment="true" applyProtection="true">
      <alignment horizontal="center" vertical="center" textRotation="0" wrapText="false" indent="0" shrinkToFit="false"/>
      <protection locked="true" hidden="false"/>
    </xf>
    <xf numFmtId="169" fontId="0" fillId="37" borderId="28" xfId="20" applyFont="true" applyBorder="true" applyAlignment="true" applyProtection="true">
      <alignment horizontal="center" vertical="center" textRotation="0" wrapText="false" indent="0" shrinkToFit="false"/>
      <protection locked="true" hidden="false"/>
    </xf>
    <xf numFmtId="169" fontId="0" fillId="37" borderId="29" xfId="20" applyFont="true" applyBorder="true" applyAlignment="true" applyProtection="true">
      <alignment horizontal="center" vertical="center" textRotation="0" wrapText="false" indent="0" shrinkToFit="false"/>
      <protection locked="true" hidden="false"/>
    </xf>
    <xf numFmtId="169" fontId="0" fillId="22" borderId="27" xfId="20" applyFont="true" applyBorder="true" applyAlignment="true" applyProtection="true">
      <alignment horizontal="center" vertical="center" textRotation="0" wrapText="false" indent="0" shrinkToFit="false"/>
      <protection locked="true" hidden="false"/>
    </xf>
    <xf numFmtId="169" fontId="0" fillId="22" borderId="28" xfId="20" applyFont="true" applyBorder="true" applyAlignment="true" applyProtection="true">
      <alignment horizontal="center" vertical="center" textRotation="0" wrapText="false" indent="0" shrinkToFit="false"/>
      <protection locked="true" hidden="false"/>
    </xf>
    <xf numFmtId="169" fontId="0" fillId="22" borderId="29" xfId="20" applyFont="true" applyBorder="true" applyAlignment="true" applyProtection="true">
      <alignment horizontal="center" vertical="center" textRotation="0" wrapText="false" indent="0" shrinkToFit="false"/>
      <protection locked="true" hidden="false"/>
    </xf>
    <xf numFmtId="164" fontId="0" fillId="0" borderId="84" xfId="32" applyFont="true" applyBorder="true" applyAlignment="true" applyProtection="false">
      <alignment horizontal="general" vertical="bottom" textRotation="0" wrapText="false" indent="0" shrinkToFit="false"/>
      <protection locked="true" hidden="false"/>
    </xf>
    <xf numFmtId="164" fontId="25" fillId="38" borderId="26" xfId="26" applyFont="true" applyBorder="true" applyAlignment="true" applyProtection="false">
      <alignment horizontal="center" vertical="center" textRotation="90" wrapText="true" indent="0" shrinkToFit="false"/>
      <protection locked="true" hidden="false"/>
    </xf>
    <xf numFmtId="164" fontId="24" fillId="0" borderId="27" xfId="26" applyFont="true" applyBorder="true" applyAlignment="true" applyProtection="false">
      <alignment horizontal="center" vertical="center" textRotation="0" wrapText="true" indent="0" shrinkToFit="false"/>
      <protection locked="true" hidden="false"/>
    </xf>
    <xf numFmtId="169" fontId="0" fillId="0" borderId="91" xfId="20" applyFont="true" applyBorder="true" applyAlignment="true" applyProtection="true">
      <alignment horizontal="left" vertical="top" textRotation="0" wrapText="false" indent="0" shrinkToFit="false"/>
      <protection locked="true" hidden="false"/>
    </xf>
    <xf numFmtId="169" fontId="0" fillId="0" borderId="27" xfId="20" applyFont="true" applyBorder="true" applyAlignment="true" applyProtection="true">
      <alignment horizontal="center" vertical="center" textRotation="0" wrapText="false" indent="0" shrinkToFit="false"/>
      <protection locked="true" hidden="false"/>
    </xf>
    <xf numFmtId="169" fontId="0" fillId="0" borderId="28" xfId="20" applyFont="true" applyBorder="true" applyAlignment="true" applyProtection="true">
      <alignment horizontal="center" vertical="center" textRotation="0" wrapText="false" indent="0" shrinkToFit="false"/>
      <protection locked="true" hidden="false"/>
    </xf>
    <xf numFmtId="169" fontId="0" fillId="0" borderId="29" xfId="20" applyFont="true" applyBorder="true" applyAlignment="true" applyProtection="true">
      <alignment horizontal="center" vertical="center" textRotation="0" wrapText="false" indent="0" shrinkToFit="false"/>
      <protection locked="true" hidden="false"/>
    </xf>
    <xf numFmtId="164" fontId="24" fillId="38" borderId="49" xfId="26" applyFont="true" applyBorder="true" applyAlignment="true" applyProtection="false">
      <alignment horizontal="center" vertical="center" textRotation="0" wrapText="true" indent="0" shrinkToFit="false"/>
      <protection locked="true" hidden="false"/>
    </xf>
    <xf numFmtId="164" fontId="24" fillId="0" borderId="74" xfId="26" applyFont="true" applyBorder="true" applyAlignment="true" applyProtection="false">
      <alignment horizontal="center" vertical="center" textRotation="0" wrapText="true" indent="0" shrinkToFit="false"/>
      <protection locked="true" hidden="false"/>
    </xf>
    <xf numFmtId="169" fontId="0" fillId="0" borderId="92" xfId="20" applyFont="true" applyBorder="true" applyAlignment="true" applyProtection="true">
      <alignment horizontal="left" vertical="top" textRotation="0" wrapText="false" indent="0" shrinkToFit="false"/>
      <protection locked="true" hidden="false"/>
    </xf>
    <xf numFmtId="169" fontId="0" fillId="0" borderId="74" xfId="20" applyFont="true" applyBorder="true" applyAlignment="true" applyProtection="true">
      <alignment horizontal="center" vertical="center" textRotation="0" wrapText="false" indent="0" shrinkToFit="false"/>
      <protection locked="true" hidden="false"/>
    </xf>
    <xf numFmtId="169" fontId="0" fillId="0" borderId="76" xfId="20" applyFont="true" applyBorder="true" applyAlignment="true" applyProtection="true">
      <alignment horizontal="center" vertical="center" textRotation="0" wrapText="false" indent="0" shrinkToFit="false"/>
      <protection locked="true" hidden="false"/>
    </xf>
    <xf numFmtId="169" fontId="0" fillId="0" borderId="77" xfId="20" applyFont="true" applyBorder="true" applyAlignment="true" applyProtection="true">
      <alignment horizontal="center" vertical="center" textRotation="0" wrapText="false" indent="0" shrinkToFit="false"/>
      <protection locked="true" hidden="false"/>
    </xf>
    <xf numFmtId="164" fontId="24" fillId="38" borderId="53" xfId="26" applyFont="true" applyBorder="true" applyAlignment="true" applyProtection="false">
      <alignment horizontal="center" vertical="center" textRotation="0" wrapText="true" indent="0" shrinkToFit="false"/>
      <protection locked="true" hidden="false"/>
    </xf>
    <xf numFmtId="164" fontId="24" fillId="0" borderId="67" xfId="26" applyFont="true" applyBorder="true" applyAlignment="true" applyProtection="false">
      <alignment horizontal="center" vertical="center" textRotation="0" wrapText="true" indent="0" shrinkToFit="false"/>
      <protection locked="true" hidden="false"/>
    </xf>
    <xf numFmtId="169" fontId="0" fillId="0" borderId="93" xfId="20" applyFont="true" applyBorder="true" applyAlignment="true" applyProtection="true">
      <alignment horizontal="left" vertical="top" textRotation="0" wrapText="false" indent="0" shrinkToFit="false"/>
      <protection locked="true" hidden="false"/>
    </xf>
    <xf numFmtId="169" fontId="0" fillId="0" borderId="67" xfId="20" applyFont="true" applyBorder="true" applyAlignment="true" applyProtection="true">
      <alignment horizontal="center" vertical="center" textRotation="0" wrapText="false" indent="0" shrinkToFit="false"/>
      <protection locked="true" hidden="false"/>
    </xf>
    <xf numFmtId="169" fontId="0" fillId="0" borderId="88" xfId="20" applyFont="true" applyBorder="true" applyAlignment="true" applyProtection="true">
      <alignment horizontal="center" vertical="center" textRotation="0" wrapText="false" indent="0" shrinkToFit="false"/>
      <protection locked="true" hidden="false"/>
    </xf>
    <xf numFmtId="169" fontId="0" fillId="0" borderId="89" xfId="20" applyFont="true" applyBorder="true" applyAlignment="true" applyProtection="true">
      <alignment horizontal="center" vertical="center" textRotation="0" wrapText="false" indent="0" shrinkToFit="false"/>
      <protection locked="true" hidden="false"/>
    </xf>
    <xf numFmtId="164" fontId="24" fillId="38" borderId="57" xfId="26" applyFont="true" applyBorder="true" applyAlignment="true" applyProtection="false">
      <alignment horizontal="center" vertical="center" textRotation="0" wrapText="true" indent="0" shrinkToFit="false"/>
      <protection locked="true" hidden="false"/>
    </xf>
    <xf numFmtId="164" fontId="25" fillId="39" borderId="26" xfId="26" applyFont="true" applyBorder="true" applyAlignment="true" applyProtection="false">
      <alignment horizontal="center" vertical="center" textRotation="90" wrapText="true" indent="0" shrinkToFit="false"/>
      <protection locked="true" hidden="false"/>
    </xf>
    <xf numFmtId="164" fontId="24" fillId="39" borderId="49" xfId="26" applyFont="true" applyBorder="true" applyAlignment="true" applyProtection="false">
      <alignment horizontal="center" vertical="center" textRotation="0" wrapText="true" indent="0" shrinkToFit="false"/>
      <protection locked="true" hidden="false"/>
    </xf>
    <xf numFmtId="164" fontId="24" fillId="39" borderId="53" xfId="26" applyFont="true" applyBorder="true" applyAlignment="true" applyProtection="false">
      <alignment horizontal="center" vertical="center" textRotation="0" wrapText="true" indent="0" shrinkToFit="false"/>
      <protection locked="true" hidden="false"/>
    </xf>
    <xf numFmtId="164" fontId="24" fillId="39" borderId="57" xfId="26" applyFont="true" applyBorder="true" applyAlignment="true" applyProtection="false">
      <alignment horizontal="center" vertical="center" textRotation="0" wrapText="true" indent="0" shrinkToFit="false"/>
      <protection locked="true" hidden="false"/>
    </xf>
    <xf numFmtId="164" fontId="25" fillId="40" borderId="26" xfId="26" applyFont="true" applyBorder="true" applyAlignment="true" applyProtection="false">
      <alignment horizontal="center" vertical="center" textRotation="90" wrapText="true" indent="0" shrinkToFit="false"/>
      <protection locked="true" hidden="false"/>
    </xf>
    <xf numFmtId="164" fontId="24" fillId="40" borderId="49" xfId="26" applyFont="true" applyBorder="true" applyAlignment="true" applyProtection="false">
      <alignment horizontal="center" vertical="center" textRotation="0" wrapText="true" indent="0" shrinkToFit="false"/>
      <protection locked="true" hidden="false"/>
    </xf>
    <xf numFmtId="164" fontId="24" fillId="40" borderId="53" xfId="26" applyFont="true" applyBorder="true" applyAlignment="true" applyProtection="false">
      <alignment horizontal="center" vertical="center" textRotation="0" wrapText="true" indent="0" shrinkToFit="false"/>
      <protection locked="true" hidden="false"/>
    </xf>
    <xf numFmtId="164" fontId="24" fillId="40" borderId="57" xfId="26" applyFont="true" applyBorder="true" applyAlignment="true" applyProtection="false">
      <alignment horizontal="center" vertical="center" textRotation="0" wrapText="true" indent="0" shrinkToFit="false"/>
      <protection locked="true" hidden="false"/>
    </xf>
    <xf numFmtId="164" fontId="25" fillId="4" borderId="62" xfId="26" applyFont="true" applyBorder="true" applyAlignment="true" applyProtection="false">
      <alignment horizontal="center" vertical="center" textRotation="90" wrapText="true" indent="0" shrinkToFit="false"/>
      <protection locked="true" hidden="false"/>
    </xf>
    <xf numFmtId="164" fontId="24" fillId="4" borderId="49" xfId="26" applyFont="true" applyBorder="true" applyAlignment="true" applyProtection="false">
      <alignment horizontal="center" vertical="center" textRotation="0" wrapText="true" indent="0" shrinkToFit="false"/>
      <protection locked="true" hidden="false"/>
    </xf>
    <xf numFmtId="164" fontId="24" fillId="4" borderId="53" xfId="26" applyFont="true" applyBorder="true" applyAlignment="true" applyProtection="false">
      <alignment horizontal="center" vertical="center" textRotation="0" wrapText="true" indent="0" shrinkToFit="false"/>
      <protection locked="true" hidden="false"/>
    </xf>
    <xf numFmtId="164" fontId="24" fillId="4" borderId="57" xfId="26" applyFont="true" applyBorder="true" applyAlignment="true" applyProtection="false">
      <alignment horizontal="center" vertical="center" textRotation="0" wrapText="true" indent="0" shrinkToFit="false"/>
      <protection locked="true" hidden="false"/>
    </xf>
    <xf numFmtId="164" fontId="25" fillId="24" borderId="26" xfId="26" applyFont="true" applyBorder="true" applyAlignment="true" applyProtection="false">
      <alignment horizontal="center" vertical="center" textRotation="90" wrapText="true" indent="0" shrinkToFit="false"/>
      <protection locked="true" hidden="false"/>
    </xf>
    <xf numFmtId="164" fontId="24" fillId="24" borderId="49" xfId="26" applyFont="true" applyBorder="true" applyAlignment="true" applyProtection="false">
      <alignment horizontal="center" vertical="center" textRotation="0" wrapText="true" indent="0" shrinkToFit="false"/>
      <protection locked="true" hidden="false"/>
    </xf>
    <xf numFmtId="164" fontId="24" fillId="24" borderId="53" xfId="26" applyFont="true" applyBorder="true" applyAlignment="true" applyProtection="false">
      <alignment horizontal="center" vertical="center" textRotation="0" wrapText="true" indent="0" shrinkToFit="false"/>
      <protection locked="true" hidden="false"/>
    </xf>
    <xf numFmtId="169" fontId="0" fillId="0" borderId="93" xfId="20" applyFont="true" applyBorder="true" applyAlignment="true" applyProtection="true">
      <alignment horizontal="left" vertical="top" textRotation="0" wrapText="false" indent="0" shrinkToFit="false"/>
      <protection locked="true" hidden="false"/>
    </xf>
    <xf numFmtId="169" fontId="0" fillId="0" borderId="67" xfId="20" applyFont="true" applyBorder="true" applyAlignment="true" applyProtection="true">
      <alignment horizontal="center" vertical="center" textRotation="0" wrapText="false" indent="0" shrinkToFit="false"/>
      <protection locked="true" hidden="false"/>
    </xf>
    <xf numFmtId="169" fontId="0" fillId="0" borderId="88" xfId="20" applyFont="true" applyBorder="true" applyAlignment="true" applyProtection="true">
      <alignment horizontal="center" vertical="center" textRotation="0" wrapText="false" indent="0" shrinkToFit="false"/>
      <protection locked="true" hidden="false"/>
    </xf>
    <xf numFmtId="169" fontId="0" fillId="0" borderId="89" xfId="20" applyFont="true" applyBorder="true" applyAlignment="true" applyProtection="true">
      <alignment horizontal="center" vertical="center" textRotation="0" wrapText="false" indent="0" shrinkToFit="false"/>
      <protection locked="true" hidden="false"/>
    </xf>
    <xf numFmtId="164" fontId="24" fillId="24" borderId="57" xfId="26" applyFont="true" applyBorder="true" applyAlignment="true" applyProtection="false">
      <alignment horizontal="center" vertical="center" textRotation="0" wrapText="true" indent="0" shrinkToFit="false"/>
      <protection locked="true" hidden="false"/>
    </xf>
    <xf numFmtId="164" fontId="0" fillId="0" borderId="0" xfId="32" applyFont="true" applyBorder="false" applyAlignment="true" applyProtection="false">
      <alignment horizontal="general" vertical="bottom" textRotation="0" wrapText="false" indent="0" shrinkToFit="false"/>
      <protection locked="true" hidden="false"/>
    </xf>
    <xf numFmtId="164" fontId="9" fillId="24" borderId="67" xfId="26" applyFont="true" applyBorder="true" applyAlignment="true" applyProtection="false">
      <alignment horizontal="center" vertical="center" textRotation="0" wrapText="true" indent="0" shrinkToFit="false"/>
      <protection locked="true" hidden="false"/>
    </xf>
    <xf numFmtId="164" fontId="9" fillId="24" borderId="88" xfId="26" applyFont="true" applyBorder="true" applyAlignment="true" applyProtection="false">
      <alignment horizontal="center" vertical="center" textRotation="0" wrapText="true" indent="0" shrinkToFit="false"/>
      <protection locked="true" hidden="false"/>
    </xf>
    <xf numFmtId="164" fontId="9" fillId="24" borderId="89" xfId="26" applyFont="true" applyBorder="true" applyAlignment="true" applyProtection="false">
      <alignment horizontal="center" vertical="center" textRotation="0" wrapText="true" indent="0" shrinkToFit="false"/>
      <protection locked="true" hidden="false"/>
    </xf>
    <xf numFmtId="164" fontId="31" fillId="26" borderId="67" xfId="26" applyFont="true" applyBorder="true" applyAlignment="true" applyProtection="false">
      <alignment horizontal="center" vertical="center" textRotation="0" wrapText="true" indent="0" shrinkToFit="false"/>
      <protection locked="true" hidden="false"/>
    </xf>
    <xf numFmtId="164" fontId="31" fillId="26" borderId="88" xfId="26" applyFont="true" applyBorder="true" applyAlignment="true" applyProtection="false">
      <alignment horizontal="center" vertical="center" textRotation="0" wrapText="true" indent="0" shrinkToFit="false"/>
      <protection locked="true" hidden="false"/>
    </xf>
    <xf numFmtId="164" fontId="31" fillId="26" borderId="89" xfId="26" applyFont="true" applyBorder="true" applyAlignment="true" applyProtection="false">
      <alignment horizontal="center" vertical="center" textRotation="0" wrapText="true" indent="0" shrinkToFit="false"/>
      <protection locked="true" hidden="false"/>
    </xf>
    <xf numFmtId="164" fontId="0" fillId="0" borderId="0" xfId="33" applyFont="false" applyBorder="false" applyAlignment="false" applyProtection="false">
      <alignment horizontal="general" vertical="bottom" textRotation="0" wrapText="false" indent="0" shrinkToFit="false"/>
      <protection locked="true" hidden="false"/>
    </xf>
    <xf numFmtId="164" fontId="24" fillId="0" borderId="0" xfId="33" applyFont="true" applyBorder="false" applyAlignment="false" applyProtection="false">
      <alignment horizontal="general" vertical="bottom" textRotation="0" wrapText="false" indent="0" shrinkToFit="false"/>
      <protection locked="true" hidden="false"/>
    </xf>
    <xf numFmtId="164" fontId="15" fillId="37" borderId="25" xfId="27" applyFont="true" applyBorder="true" applyAlignment="true" applyProtection="false">
      <alignment horizontal="center" vertical="center" textRotation="0" wrapText="true" indent="0" shrinkToFit="false"/>
      <protection locked="true" hidden="false"/>
    </xf>
    <xf numFmtId="164" fontId="15" fillId="22" borderId="25" xfId="27" applyFont="true" applyBorder="true" applyAlignment="true" applyProtection="false">
      <alignment horizontal="center" vertical="center" textRotation="0" wrapText="true" indent="0" shrinkToFit="false"/>
      <protection locked="true" hidden="false"/>
    </xf>
    <xf numFmtId="164" fontId="15" fillId="26" borderId="73" xfId="27" applyFont="true" applyBorder="true" applyAlignment="true" applyProtection="false">
      <alignment horizontal="center" vertical="center" textRotation="0" wrapText="true" indent="0" shrinkToFit="false"/>
      <protection locked="true" hidden="false"/>
    </xf>
    <xf numFmtId="164" fontId="0" fillId="0" borderId="0" xfId="27" applyFont="true" applyBorder="false" applyAlignment="true" applyProtection="false">
      <alignment horizontal="center" vertical="bottom" textRotation="90" wrapText="false" indent="0" shrinkToFit="false"/>
      <protection locked="true" hidden="false"/>
    </xf>
    <xf numFmtId="164" fontId="35" fillId="0" borderId="78" xfId="27" applyFont="true" applyBorder="true" applyAlignment="true" applyProtection="false">
      <alignment horizontal="general" vertical="center" textRotation="90" wrapText="true" indent="0" shrinkToFit="false"/>
      <protection locked="true" hidden="false"/>
    </xf>
    <xf numFmtId="164" fontId="39" fillId="0" borderId="57" xfId="27" applyFont="true" applyBorder="true" applyAlignment="true" applyProtection="false">
      <alignment horizontal="general" vertical="center" textRotation="0" wrapText="true" indent="0" shrinkToFit="false"/>
      <protection locked="true" hidden="false"/>
    </xf>
    <xf numFmtId="164" fontId="0" fillId="37" borderId="67" xfId="27" applyFont="true" applyBorder="true" applyAlignment="true" applyProtection="false">
      <alignment horizontal="center" vertical="bottom" textRotation="90" wrapText="true" indent="0" shrinkToFit="false"/>
      <protection locked="true" hidden="false"/>
    </xf>
    <xf numFmtId="164" fontId="0" fillId="37" borderId="68" xfId="27" applyFont="true" applyBorder="true" applyAlignment="true" applyProtection="false">
      <alignment horizontal="center" vertical="bottom" textRotation="90" wrapText="true" indent="0" shrinkToFit="false"/>
      <protection locked="true" hidden="false"/>
    </xf>
    <xf numFmtId="164" fontId="0" fillId="37" borderId="88" xfId="27" applyFont="true" applyBorder="true" applyAlignment="true" applyProtection="false">
      <alignment horizontal="center" vertical="bottom" textRotation="90" wrapText="true" indent="0" shrinkToFit="false"/>
      <protection locked="true" hidden="false"/>
    </xf>
    <xf numFmtId="164" fontId="4" fillId="37" borderId="68" xfId="27" applyFont="true" applyBorder="true" applyAlignment="true" applyProtection="false">
      <alignment horizontal="center" vertical="bottom" textRotation="90" wrapText="true" indent="0" shrinkToFit="false"/>
      <protection locked="true" hidden="false"/>
    </xf>
    <xf numFmtId="164" fontId="0" fillId="37" borderId="57" xfId="27" applyFont="true" applyBorder="true" applyAlignment="true" applyProtection="false">
      <alignment horizontal="center" vertical="bottom" textRotation="90" wrapText="true" indent="0" shrinkToFit="false"/>
      <protection locked="true" hidden="false"/>
    </xf>
    <xf numFmtId="164" fontId="4" fillId="22" borderId="67" xfId="27" applyFont="true" applyBorder="true" applyAlignment="true" applyProtection="false">
      <alignment horizontal="center" vertical="bottom" textRotation="90" wrapText="true" indent="0" shrinkToFit="false"/>
      <protection locked="true" hidden="false"/>
    </xf>
    <xf numFmtId="164" fontId="4" fillId="22" borderId="88" xfId="27" applyFont="true" applyBorder="true" applyAlignment="true" applyProtection="false">
      <alignment horizontal="center" vertical="bottom" textRotation="90" wrapText="true" indent="0" shrinkToFit="false"/>
      <protection locked="true" hidden="false"/>
    </xf>
    <xf numFmtId="164" fontId="4" fillId="22" borderId="89" xfId="27" applyFont="true" applyBorder="true" applyAlignment="true" applyProtection="false">
      <alignment horizontal="center" vertical="bottom" textRotation="90" wrapText="true" indent="0" shrinkToFit="false"/>
      <protection locked="true" hidden="false"/>
    </xf>
    <xf numFmtId="164" fontId="4" fillId="26" borderId="68" xfId="27" applyFont="true" applyBorder="true" applyAlignment="true" applyProtection="false">
      <alignment horizontal="center" vertical="bottom" textRotation="90" wrapText="true" indent="0" shrinkToFit="false"/>
      <protection locked="true" hidden="false"/>
    </xf>
    <xf numFmtId="164" fontId="4" fillId="26" borderId="88" xfId="27" applyFont="true" applyBorder="true" applyAlignment="true" applyProtection="false">
      <alignment horizontal="center" vertical="bottom" textRotation="90" wrapText="true" indent="0" shrinkToFit="false"/>
      <protection locked="true" hidden="false"/>
    </xf>
    <xf numFmtId="164" fontId="4" fillId="26" borderId="89" xfId="27" applyFont="true" applyBorder="true" applyAlignment="true" applyProtection="false">
      <alignment horizontal="center" vertical="bottom" textRotation="90" wrapText="true" indent="0" shrinkToFit="false"/>
      <protection locked="true" hidden="false"/>
    </xf>
    <xf numFmtId="164" fontId="0" fillId="0" borderId="0" xfId="33" applyFont="false" applyBorder="false" applyAlignment="true" applyProtection="false">
      <alignment horizontal="general" vertical="bottom" textRotation="90" wrapText="false" indent="0" shrinkToFit="false"/>
      <protection locked="true" hidden="false"/>
    </xf>
    <xf numFmtId="164" fontId="0" fillId="0" borderId="0" xfId="27" applyFont="false" applyBorder="false" applyAlignment="false" applyProtection="false">
      <alignment horizontal="general" vertical="bottom" textRotation="0" wrapText="false" indent="0" shrinkToFit="false"/>
      <protection locked="true" hidden="false"/>
    </xf>
    <xf numFmtId="170" fontId="31" fillId="4" borderId="50" xfId="27" applyFont="true" applyBorder="true" applyAlignment="true" applyProtection="false">
      <alignment horizontal="center" vertical="center" textRotation="0" wrapText="true" indent="0" shrinkToFit="false"/>
      <protection locked="true" hidden="false"/>
    </xf>
    <xf numFmtId="170" fontId="31" fillId="4" borderId="52" xfId="27" applyFont="true" applyBorder="true" applyAlignment="true" applyProtection="false">
      <alignment horizontal="center" vertical="center" textRotation="0" wrapText="false" indent="0" shrinkToFit="false"/>
      <protection locked="true" hidden="false"/>
    </xf>
    <xf numFmtId="164" fontId="9" fillId="37" borderId="58" xfId="27" applyFont="true" applyBorder="true" applyAlignment="true" applyProtection="false">
      <alignment horizontal="center" vertical="center" textRotation="0" wrapText="true" indent="0" shrinkToFit="false"/>
      <protection locked="true" hidden="false"/>
    </xf>
    <xf numFmtId="164" fontId="9" fillId="37" borderId="28" xfId="27" applyFont="true" applyBorder="true" applyAlignment="true" applyProtection="false">
      <alignment horizontal="center" vertical="center" textRotation="0" wrapText="true" indent="0" shrinkToFit="false"/>
      <protection locked="true" hidden="false"/>
    </xf>
    <xf numFmtId="175" fontId="31" fillId="22" borderId="75" xfId="27" applyFont="true" applyBorder="true" applyAlignment="true" applyProtection="false">
      <alignment horizontal="center" vertical="center" textRotation="0" wrapText="true" indent="0" shrinkToFit="false"/>
      <protection locked="true" hidden="false"/>
    </xf>
    <xf numFmtId="175" fontId="31" fillId="22" borderId="76" xfId="27" applyFont="true" applyBorder="true" applyAlignment="true" applyProtection="false">
      <alignment horizontal="center" vertical="center" textRotation="0" wrapText="true" indent="0" shrinkToFit="false"/>
      <protection locked="true" hidden="false"/>
    </xf>
    <xf numFmtId="175" fontId="31" fillId="22" borderId="77" xfId="27" applyFont="true" applyBorder="true" applyAlignment="true" applyProtection="false">
      <alignment horizontal="center" vertical="center" textRotation="0" wrapText="true" indent="0" shrinkToFit="false"/>
      <protection locked="true" hidden="false"/>
    </xf>
    <xf numFmtId="164" fontId="31" fillId="26" borderId="27" xfId="27" applyFont="true" applyBorder="true" applyAlignment="true" applyProtection="false">
      <alignment horizontal="center" vertical="center" textRotation="0" wrapText="true" indent="0" shrinkToFit="false"/>
      <protection locked="true" hidden="false"/>
    </xf>
    <xf numFmtId="164" fontId="31" fillId="26" borderId="28" xfId="27" applyFont="true" applyBorder="true" applyAlignment="true" applyProtection="false">
      <alignment horizontal="center" vertical="center" textRotation="0" wrapText="true" indent="0" shrinkToFit="false"/>
      <protection locked="true" hidden="false"/>
    </xf>
    <xf numFmtId="164" fontId="31" fillId="26" borderId="29" xfId="27" applyFont="true" applyBorder="true" applyAlignment="true" applyProtection="false">
      <alignment horizontal="center" vertical="center" textRotation="0" wrapText="true" indent="0" shrinkToFit="false"/>
      <protection locked="true" hidden="false"/>
    </xf>
    <xf numFmtId="164" fontId="0" fillId="0" borderId="0" xfId="33" applyFont="true" applyBorder="false" applyAlignment="false" applyProtection="false">
      <alignment horizontal="general" vertical="bottom" textRotation="0" wrapText="false" indent="0" shrinkToFit="false"/>
      <protection locked="true" hidden="false"/>
    </xf>
    <xf numFmtId="164" fontId="25" fillId="38" borderId="25" xfId="27" applyFont="true" applyBorder="true" applyAlignment="true" applyProtection="false">
      <alignment horizontal="center" vertical="center" textRotation="90" wrapText="true" indent="0" shrinkToFit="false"/>
      <protection locked="true" hidden="false"/>
    </xf>
    <xf numFmtId="164" fontId="24" fillId="38" borderId="20" xfId="27" applyFont="true" applyBorder="true" applyAlignment="true" applyProtection="false">
      <alignment horizontal="center" vertical="center" textRotation="0" wrapText="true" indent="0" shrinkToFit="false"/>
      <protection locked="true" hidden="false"/>
    </xf>
    <xf numFmtId="164" fontId="37" fillId="38" borderId="2" xfId="27" applyFont="true" applyBorder="true" applyAlignment="true" applyProtection="false">
      <alignment horizontal="left" vertical="center" textRotation="0" wrapText="true" indent="1" shrinkToFit="false"/>
      <protection locked="true" hidden="false"/>
    </xf>
    <xf numFmtId="172" fontId="0" fillId="0" borderId="3" xfId="22" applyFont="true" applyBorder="true" applyAlignment="true" applyProtection="true">
      <alignment horizontal="center" vertical="center" textRotation="0" wrapText="false" indent="0" shrinkToFit="false"/>
      <protection locked="true" hidden="false"/>
    </xf>
    <xf numFmtId="172" fontId="0" fillId="0" borderId="4" xfId="22" applyFont="true" applyBorder="true" applyAlignment="true" applyProtection="true">
      <alignment horizontal="center" vertical="center" textRotation="0" wrapText="false" indent="0" shrinkToFit="false"/>
      <protection locked="true" hidden="false"/>
    </xf>
    <xf numFmtId="172" fontId="0" fillId="0" borderId="56" xfId="22" applyFont="true" applyBorder="true" applyAlignment="true" applyProtection="true">
      <alignment horizontal="center" vertical="center" textRotation="0" wrapText="false" indent="0" shrinkToFit="false"/>
      <protection locked="true" hidden="false"/>
    </xf>
    <xf numFmtId="172" fontId="0" fillId="0" borderId="5" xfId="22" applyFont="true" applyBorder="true" applyAlignment="true" applyProtection="true">
      <alignment horizontal="center" vertical="center" textRotation="0" wrapText="false" indent="0" shrinkToFit="false"/>
      <protection locked="true" hidden="false"/>
    </xf>
    <xf numFmtId="164" fontId="0" fillId="38" borderId="7" xfId="27" applyFont="true" applyBorder="true" applyAlignment="true" applyProtection="false">
      <alignment horizontal="center" vertical="center" textRotation="0" wrapText="true" indent="0" shrinkToFit="false"/>
      <protection locked="true" hidden="false"/>
    </xf>
    <xf numFmtId="164" fontId="24" fillId="38" borderId="24" xfId="27" applyFont="true" applyBorder="true" applyAlignment="true" applyProtection="false">
      <alignment horizontal="center" vertical="center" textRotation="0" wrapText="true" indent="0" shrinkToFit="false"/>
      <protection locked="true" hidden="false"/>
    </xf>
    <xf numFmtId="164" fontId="37" fillId="38" borderId="8" xfId="27" applyFont="true" applyBorder="true" applyAlignment="true" applyProtection="false">
      <alignment horizontal="left" vertical="center" textRotation="0" wrapText="true" indent="1" shrinkToFit="false"/>
      <protection locked="true" hidden="false"/>
    </xf>
    <xf numFmtId="172" fontId="0" fillId="0" borderId="9" xfId="22" applyFont="true" applyBorder="true" applyAlignment="true" applyProtection="true">
      <alignment horizontal="center" vertical="center" textRotation="0" wrapText="false" indent="0" shrinkToFit="false"/>
      <protection locked="true" hidden="false"/>
    </xf>
    <xf numFmtId="172" fontId="0" fillId="0" borderId="10" xfId="22" applyFont="true" applyBorder="true" applyAlignment="true" applyProtection="true">
      <alignment horizontal="center" vertical="center" textRotation="0" wrapText="false" indent="0" shrinkToFit="false"/>
      <protection locked="true" hidden="false"/>
    </xf>
    <xf numFmtId="172" fontId="0" fillId="0" borderId="21" xfId="22" applyFont="true" applyBorder="true" applyAlignment="true" applyProtection="true">
      <alignment horizontal="center" vertical="center" textRotation="0" wrapText="false" indent="0" shrinkToFit="false"/>
      <protection locked="true" hidden="false"/>
    </xf>
    <xf numFmtId="172" fontId="0" fillId="0" borderId="11" xfId="22" applyFont="true" applyBorder="true" applyAlignment="true" applyProtection="true">
      <alignment horizontal="center" vertical="center" textRotation="0" wrapText="false" indent="0" shrinkToFit="false"/>
      <protection locked="true" hidden="false"/>
    </xf>
    <xf numFmtId="164" fontId="0" fillId="38" borderId="13" xfId="27" applyFont="true" applyBorder="true" applyAlignment="true" applyProtection="false">
      <alignment horizontal="center" vertical="center" textRotation="0" wrapText="true" indent="0" shrinkToFit="false"/>
      <protection locked="true" hidden="false"/>
    </xf>
    <xf numFmtId="164" fontId="24" fillId="38" borderId="80" xfId="27" applyFont="true" applyBorder="true" applyAlignment="true" applyProtection="false">
      <alignment horizontal="center" vertical="center" textRotation="0" wrapText="true" indent="0" shrinkToFit="false"/>
      <protection locked="true" hidden="false"/>
    </xf>
    <xf numFmtId="164" fontId="37" fillId="38" borderId="47" xfId="27" applyFont="true" applyBorder="true" applyAlignment="true" applyProtection="false">
      <alignment horizontal="left" vertical="center" textRotation="0" wrapText="true" indent="1" shrinkToFit="false"/>
      <protection locked="true" hidden="false"/>
    </xf>
    <xf numFmtId="172" fontId="0" fillId="0" borderId="81" xfId="22" applyFont="true" applyBorder="true" applyAlignment="true" applyProtection="true">
      <alignment horizontal="center" vertical="center" textRotation="0" wrapText="false" indent="0" shrinkToFit="false"/>
      <protection locked="true" hidden="false"/>
    </xf>
    <xf numFmtId="172" fontId="0" fillId="0" borderId="82" xfId="22" applyFont="true" applyBorder="true" applyAlignment="true" applyProtection="true">
      <alignment horizontal="center" vertical="center" textRotation="0" wrapText="false" indent="0" shrinkToFit="false"/>
      <protection locked="true" hidden="false"/>
    </xf>
    <xf numFmtId="172" fontId="0" fillId="0" borderId="83" xfId="22" applyFont="true" applyBorder="true" applyAlignment="true" applyProtection="true">
      <alignment horizontal="center" vertical="center" textRotation="0" wrapText="false" indent="0" shrinkToFit="false"/>
      <protection locked="true" hidden="false"/>
    </xf>
    <xf numFmtId="172" fontId="0" fillId="0" borderId="15" xfId="22" applyFont="true" applyBorder="true" applyAlignment="true" applyProtection="true">
      <alignment horizontal="center" vertical="center" textRotation="0" wrapText="false" indent="0" shrinkToFit="false"/>
      <protection locked="true" hidden="false"/>
    </xf>
    <xf numFmtId="172" fontId="0" fillId="0" borderId="16" xfId="22" applyFont="true" applyBorder="true" applyAlignment="true" applyProtection="true">
      <alignment horizontal="center" vertical="center" textRotation="0" wrapText="false" indent="0" shrinkToFit="false"/>
      <protection locked="true" hidden="false"/>
    </xf>
    <xf numFmtId="172" fontId="0" fillId="0" borderId="17" xfId="22" applyFont="true" applyBorder="true" applyAlignment="true" applyProtection="true">
      <alignment horizontal="center" vertical="center" textRotation="0" wrapText="false" indent="0" shrinkToFit="false"/>
      <protection locked="true" hidden="false"/>
    </xf>
    <xf numFmtId="164" fontId="0" fillId="38" borderId="90" xfId="27" applyFont="true" applyBorder="true" applyAlignment="true" applyProtection="false">
      <alignment horizontal="center" vertical="center" textRotation="0" wrapText="true" indent="0" shrinkToFit="false"/>
      <protection locked="true" hidden="false"/>
    </xf>
    <xf numFmtId="164" fontId="25" fillId="39" borderId="25" xfId="27" applyFont="true" applyBorder="true" applyAlignment="true" applyProtection="false">
      <alignment horizontal="center" vertical="center" textRotation="90" wrapText="true" indent="0" shrinkToFit="false"/>
      <protection locked="true" hidden="false"/>
    </xf>
    <xf numFmtId="164" fontId="24" fillId="39" borderId="20" xfId="27" applyFont="true" applyBorder="true" applyAlignment="true" applyProtection="false">
      <alignment horizontal="center" vertical="center" textRotation="0" wrapText="true" indent="0" shrinkToFit="false"/>
      <protection locked="true" hidden="false"/>
    </xf>
    <xf numFmtId="164" fontId="37" fillId="39" borderId="2" xfId="27" applyFont="true" applyBorder="true" applyAlignment="true" applyProtection="false">
      <alignment horizontal="left" vertical="center" textRotation="0" wrapText="true" indent="1" shrinkToFit="false"/>
      <protection locked="true" hidden="false"/>
    </xf>
    <xf numFmtId="172" fontId="0" fillId="0" borderId="63" xfId="22" applyFont="true" applyBorder="true" applyAlignment="true" applyProtection="true">
      <alignment horizontal="center" vertical="center" textRotation="0" wrapText="false" indent="0" shrinkToFit="false"/>
      <protection locked="true" hidden="false"/>
    </xf>
    <xf numFmtId="172" fontId="0" fillId="0" borderId="23" xfId="22" applyFont="true" applyBorder="true" applyAlignment="true" applyProtection="true">
      <alignment horizontal="center" vertical="center" textRotation="0" wrapText="false" indent="0" shrinkToFit="false"/>
      <protection locked="true" hidden="false"/>
    </xf>
    <xf numFmtId="172" fontId="0" fillId="0" borderId="85" xfId="22" applyFont="true" applyBorder="true" applyAlignment="true" applyProtection="true">
      <alignment horizontal="center" vertical="center" textRotation="0" wrapText="false" indent="0" shrinkToFit="false"/>
      <protection locked="true" hidden="false"/>
    </xf>
    <xf numFmtId="172" fontId="0" fillId="0" borderId="65" xfId="22" applyFont="true" applyBorder="true" applyAlignment="true" applyProtection="true">
      <alignment horizontal="center" vertical="center" textRotation="0" wrapText="false" indent="0" shrinkToFit="false"/>
      <protection locked="true" hidden="false"/>
    </xf>
    <xf numFmtId="164" fontId="0" fillId="39" borderId="7" xfId="27" applyFont="true" applyBorder="true" applyAlignment="true" applyProtection="false">
      <alignment horizontal="center" vertical="center" textRotation="0" wrapText="true" indent="0" shrinkToFit="false"/>
      <protection locked="true" hidden="false"/>
    </xf>
    <xf numFmtId="164" fontId="24" fillId="39" borderId="24" xfId="27" applyFont="true" applyBorder="true" applyAlignment="true" applyProtection="false">
      <alignment horizontal="center" vertical="center" textRotation="0" wrapText="true" indent="0" shrinkToFit="false"/>
      <protection locked="true" hidden="false"/>
    </xf>
    <xf numFmtId="164" fontId="37" fillId="39" borderId="8" xfId="27" applyFont="true" applyBorder="true" applyAlignment="true" applyProtection="false">
      <alignment horizontal="left" vertical="center" textRotation="0" wrapText="true" indent="1" shrinkToFit="false"/>
      <protection locked="true" hidden="false"/>
    </xf>
    <xf numFmtId="172" fontId="0" fillId="0" borderId="54" xfId="22" applyFont="true" applyBorder="true" applyAlignment="true" applyProtection="true">
      <alignment horizontal="center" vertical="center" textRotation="0" wrapText="false" indent="0" shrinkToFit="false"/>
      <protection locked="true" hidden="false"/>
    </xf>
    <xf numFmtId="164" fontId="0" fillId="39" borderId="13" xfId="27" applyFont="true" applyBorder="true" applyAlignment="true" applyProtection="false">
      <alignment horizontal="center" vertical="center" textRotation="0" wrapText="true" indent="0" shrinkToFit="false"/>
      <protection locked="true" hidden="false"/>
    </xf>
    <xf numFmtId="164" fontId="37" fillId="39" borderId="47" xfId="27" applyFont="true" applyBorder="true" applyAlignment="true" applyProtection="false">
      <alignment horizontal="left" vertical="center" textRotation="0" wrapText="true" indent="1" shrinkToFit="false"/>
      <protection locked="true" hidden="false"/>
    </xf>
    <xf numFmtId="164" fontId="24" fillId="39" borderId="61" xfId="27" applyFont="true" applyBorder="true" applyAlignment="true" applyProtection="false">
      <alignment horizontal="center" vertical="center" textRotation="0" wrapText="true" indent="0" shrinkToFit="false"/>
      <protection locked="true" hidden="false"/>
    </xf>
    <xf numFmtId="164" fontId="37" fillId="39" borderId="14" xfId="27" applyFont="true" applyBorder="true" applyAlignment="true" applyProtection="false">
      <alignment horizontal="left" vertical="center" textRotation="0" wrapText="true" indent="1" shrinkToFit="false"/>
      <protection locked="true" hidden="false"/>
    </xf>
    <xf numFmtId="172" fontId="0" fillId="0" borderId="59" xfId="22" applyFont="true" applyBorder="true" applyAlignment="true" applyProtection="true">
      <alignment horizontal="center" vertical="center" textRotation="0" wrapText="false" indent="0" shrinkToFit="false"/>
      <protection locked="true" hidden="false"/>
    </xf>
    <xf numFmtId="164" fontId="0" fillId="39" borderId="57" xfId="27" applyFont="true" applyBorder="true" applyAlignment="true" applyProtection="false">
      <alignment horizontal="center" vertical="center" textRotation="0" wrapText="true" indent="0" shrinkToFit="false"/>
      <protection locked="true" hidden="false"/>
    </xf>
    <xf numFmtId="164" fontId="25" fillId="40" borderId="25" xfId="27" applyFont="true" applyBorder="true" applyAlignment="true" applyProtection="false">
      <alignment horizontal="center" vertical="center" textRotation="90" wrapText="true" indent="0" shrinkToFit="false"/>
      <protection locked="true" hidden="false"/>
    </xf>
    <xf numFmtId="164" fontId="24" fillId="40" borderId="20" xfId="27" applyFont="true" applyBorder="true" applyAlignment="true" applyProtection="false">
      <alignment horizontal="center" vertical="center" textRotation="0" wrapText="true" indent="0" shrinkToFit="false"/>
      <protection locked="true" hidden="false"/>
    </xf>
    <xf numFmtId="164" fontId="37" fillId="40" borderId="2" xfId="27" applyFont="true" applyBorder="true" applyAlignment="true" applyProtection="false">
      <alignment horizontal="left" vertical="center" textRotation="0" wrapText="true" indent="1" shrinkToFit="false"/>
      <protection locked="true" hidden="false"/>
    </xf>
    <xf numFmtId="164" fontId="0" fillId="40" borderId="7" xfId="27" applyFont="true" applyBorder="true" applyAlignment="true" applyProtection="false">
      <alignment horizontal="center" vertical="center" textRotation="0" wrapText="true" indent="0" shrinkToFit="false"/>
      <protection locked="true" hidden="false"/>
    </xf>
    <xf numFmtId="164" fontId="24" fillId="40" borderId="24" xfId="27" applyFont="true" applyBorder="true" applyAlignment="true" applyProtection="false">
      <alignment horizontal="center" vertical="center" textRotation="0" wrapText="true" indent="0" shrinkToFit="false"/>
      <protection locked="true" hidden="false"/>
    </xf>
    <xf numFmtId="164" fontId="37" fillId="40" borderId="8" xfId="27" applyFont="true" applyBorder="true" applyAlignment="true" applyProtection="false">
      <alignment horizontal="left" vertical="center" textRotation="0" wrapText="true" indent="1" shrinkToFit="false"/>
      <protection locked="true" hidden="false"/>
    </xf>
    <xf numFmtId="164" fontId="0" fillId="40" borderId="13" xfId="27" applyFont="true" applyBorder="true" applyAlignment="true" applyProtection="false">
      <alignment horizontal="center" vertical="center" textRotation="0" wrapText="true" indent="0" shrinkToFit="false"/>
      <protection locked="true" hidden="false"/>
    </xf>
    <xf numFmtId="164" fontId="24" fillId="40" borderId="22" xfId="27" applyFont="true" applyBorder="true" applyAlignment="true" applyProtection="false">
      <alignment horizontal="center" vertical="center" textRotation="0" wrapText="true" indent="0" shrinkToFit="false"/>
      <protection locked="true" hidden="false"/>
    </xf>
    <xf numFmtId="164" fontId="37" fillId="40" borderId="14" xfId="27" applyFont="true" applyBorder="true" applyAlignment="true" applyProtection="false">
      <alignment horizontal="left" vertical="center" textRotation="0" wrapText="true" indent="1" shrinkToFit="false"/>
      <protection locked="true" hidden="false"/>
    </xf>
    <xf numFmtId="164" fontId="0" fillId="40" borderId="19" xfId="27" applyFont="true" applyBorder="true" applyAlignment="true" applyProtection="false">
      <alignment horizontal="center" vertical="center" textRotation="0" wrapText="true" indent="0" shrinkToFit="false"/>
      <protection locked="true" hidden="false"/>
    </xf>
    <xf numFmtId="164" fontId="25" fillId="4" borderId="25" xfId="27" applyFont="true" applyBorder="true" applyAlignment="true" applyProtection="false">
      <alignment horizontal="center" vertical="center" textRotation="90" wrapText="true" indent="0" shrinkToFit="false"/>
      <protection locked="true" hidden="false"/>
    </xf>
    <xf numFmtId="164" fontId="24" fillId="4" borderId="86" xfId="27" applyFont="true" applyBorder="true" applyAlignment="true" applyProtection="false">
      <alignment horizontal="center" vertical="center" textRotation="0" wrapText="true" indent="0" shrinkToFit="false"/>
      <protection locked="true" hidden="false"/>
    </xf>
    <xf numFmtId="164" fontId="37" fillId="4" borderId="30" xfId="27" applyFont="true" applyBorder="true" applyAlignment="true" applyProtection="false">
      <alignment horizontal="left" vertical="center" textRotation="0" wrapText="true" indent="1" shrinkToFit="false"/>
      <protection locked="true" hidden="false"/>
    </xf>
    <xf numFmtId="164" fontId="0" fillId="4" borderId="64" xfId="27" applyFont="true" applyBorder="true" applyAlignment="true" applyProtection="false">
      <alignment horizontal="center" vertical="center" textRotation="0" wrapText="true" indent="0" shrinkToFit="false"/>
      <protection locked="true" hidden="false"/>
    </xf>
    <xf numFmtId="164" fontId="37" fillId="4" borderId="8" xfId="27" applyFont="true" applyBorder="true" applyAlignment="true" applyProtection="false">
      <alignment horizontal="left" vertical="center" textRotation="0" wrapText="true" indent="1" shrinkToFit="false"/>
      <protection locked="true" hidden="false"/>
    </xf>
    <xf numFmtId="164" fontId="24" fillId="4" borderId="24" xfId="27" applyFont="true" applyBorder="true" applyAlignment="true" applyProtection="false">
      <alignment horizontal="center" vertical="center" textRotation="0" wrapText="true" indent="0" shrinkToFit="false"/>
      <protection locked="true" hidden="false"/>
    </xf>
    <xf numFmtId="164" fontId="0" fillId="4" borderId="13" xfId="27" applyFont="true" applyBorder="true" applyAlignment="true" applyProtection="false">
      <alignment horizontal="center" vertical="center" textRotation="0" wrapText="true" indent="0" shrinkToFit="false"/>
      <protection locked="true" hidden="false"/>
    </xf>
    <xf numFmtId="164" fontId="24" fillId="4" borderId="22" xfId="27" applyFont="true" applyBorder="true" applyAlignment="true" applyProtection="false">
      <alignment horizontal="center" vertical="center" textRotation="0" wrapText="true" indent="0" shrinkToFit="false"/>
      <protection locked="true" hidden="false"/>
    </xf>
    <xf numFmtId="164" fontId="37" fillId="4" borderId="14" xfId="27" applyFont="true" applyBorder="true" applyAlignment="true" applyProtection="false">
      <alignment horizontal="left" vertical="center" textRotation="0" wrapText="true" indent="1" shrinkToFit="false"/>
      <protection locked="true" hidden="false"/>
    </xf>
    <xf numFmtId="172" fontId="0" fillId="0" borderId="87" xfId="22" applyFont="true" applyBorder="true" applyAlignment="true" applyProtection="true">
      <alignment horizontal="center" vertical="center" textRotation="0" wrapText="false" indent="0" shrinkToFit="false"/>
      <protection locked="true" hidden="false"/>
    </xf>
    <xf numFmtId="164" fontId="0" fillId="4" borderId="19" xfId="27" applyFont="true" applyBorder="true" applyAlignment="true" applyProtection="false">
      <alignment horizontal="center" vertical="center" textRotation="0" wrapText="true" indent="0" shrinkToFit="false"/>
      <protection locked="true" hidden="false"/>
    </xf>
    <xf numFmtId="164" fontId="25" fillId="24" borderId="25" xfId="27" applyFont="true" applyBorder="true" applyAlignment="true" applyProtection="false">
      <alignment horizontal="center" vertical="center" textRotation="90" wrapText="true" indent="0" shrinkToFit="false"/>
      <protection locked="true" hidden="false"/>
    </xf>
    <xf numFmtId="164" fontId="24" fillId="24" borderId="20" xfId="27" applyFont="true" applyBorder="true" applyAlignment="true" applyProtection="false">
      <alignment horizontal="center" vertical="center" textRotation="0" wrapText="true" indent="0" shrinkToFit="false"/>
      <protection locked="true" hidden="false"/>
    </xf>
    <xf numFmtId="164" fontId="24" fillId="24" borderId="2" xfId="27" applyFont="true" applyBorder="true" applyAlignment="true" applyProtection="false">
      <alignment horizontal="left" vertical="center" textRotation="0" wrapText="true" indent="1" shrinkToFit="false"/>
      <protection locked="true" hidden="false"/>
    </xf>
    <xf numFmtId="164" fontId="0" fillId="24" borderId="7" xfId="27" applyFont="true" applyBorder="true" applyAlignment="true" applyProtection="false">
      <alignment horizontal="center" vertical="center" textRotation="0" wrapText="true" indent="0" shrinkToFit="false"/>
      <protection locked="true" hidden="false"/>
    </xf>
    <xf numFmtId="164" fontId="24" fillId="24" borderId="24" xfId="27" applyFont="true" applyBorder="true" applyAlignment="true" applyProtection="false">
      <alignment horizontal="center" vertical="center" textRotation="0" wrapText="true" indent="0" shrinkToFit="false"/>
      <protection locked="true" hidden="false"/>
    </xf>
    <xf numFmtId="164" fontId="24" fillId="24" borderId="8" xfId="27" applyFont="true" applyBorder="true" applyAlignment="true" applyProtection="false">
      <alignment horizontal="left" vertical="center" textRotation="0" wrapText="true" indent="1" shrinkToFit="false"/>
      <protection locked="true" hidden="false"/>
    </xf>
    <xf numFmtId="164" fontId="0" fillId="24" borderId="13" xfId="27" applyFont="true" applyBorder="true" applyAlignment="true" applyProtection="false">
      <alignment horizontal="center" vertical="center" textRotation="0" wrapText="true" indent="0" shrinkToFit="false"/>
      <protection locked="true" hidden="false"/>
    </xf>
    <xf numFmtId="164" fontId="24" fillId="24" borderId="22" xfId="27" applyFont="true" applyBorder="true" applyAlignment="true" applyProtection="false">
      <alignment horizontal="center" vertical="center" textRotation="0" wrapText="true" indent="0" shrinkToFit="false"/>
      <protection locked="true" hidden="false"/>
    </xf>
    <xf numFmtId="164" fontId="24" fillId="24" borderId="14" xfId="27" applyFont="true" applyBorder="true" applyAlignment="true" applyProtection="false">
      <alignment horizontal="left" vertical="center" textRotation="0" wrapText="true" indent="1" shrinkToFit="false"/>
      <protection locked="true" hidden="false"/>
    </xf>
    <xf numFmtId="164" fontId="0" fillId="24" borderId="19" xfId="27" applyFont="true" applyBorder="true" applyAlignment="true" applyProtection="false">
      <alignment horizontal="center" vertical="center" textRotation="0" wrapText="true" indent="0" shrinkToFit="false"/>
      <protection locked="true" hidden="false"/>
    </xf>
    <xf numFmtId="164" fontId="9" fillId="24" borderId="67" xfId="27" applyFont="true" applyBorder="true" applyAlignment="true" applyProtection="false">
      <alignment horizontal="center" vertical="center" textRotation="0" wrapText="true" indent="0" shrinkToFit="false"/>
      <protection locked="true" hidden="false"/>
    </xf>
    <xf numFmtId="164" fontId="9" fillId="24" borderId="88" xfId="27" applyFont="true" applyBorder="true" applyAlignment="true" applyProtection="false">
      <alignment horizontal="center" vertical="center" textRotation="0" wrapText="true" indent="0" shrinkToFit="false"/>
      <protection locked="true" hidden="false"/>
    </xf>
    <xf numFmtId="164" fontId="9" fillId="24" borderId="89" xfId="27" applyFont="true" applyBorder="true" applyAlignment="true" applyProtection="false">
      <alignment horizontal="center" vertical="center" textRotation="0" wrapText="true" indent="0" shrinkToFit="false"/>
      <protection locked="true" hidden="false"/>
    </xf>
    <xf numFmtId="175" fontId="31" fillId="25" borderId="68" xfId="27" applyFont="true" applyBorder="true" applyAlignment="true" applyProtection="false">
      <alignment horizontal="center" vertical="center" textRotation="0" wrapText="true" indent="0" shrinkToFit="false"/>
      <protection locked="true" hidden="false"/>
    </xf>
    <xf numFmtId="175" fontId="31" fillId="25" borderId="88" xfId="27" applyFont="true" applyBorder="true" applyAlignment="true" applyProtection="false">
      <alignment horizontal="center" vertical="center" textRotation="0" wrapText="true" indent="0" shrinkToFit="false"/>
      <protection locked="true" hidden="false"/>
    </xf>
    <xf numFmtId="175" fontId="31" fillId="25" borderId="89" xfId="27" applyFont="true" applyBorder="true" applyAlignment="true" applyProtection="false">
      <alignment horizontal="center" vertical="center" textRotation="0" wrapText="true" indent="0" shrinkToFit="false"/>
      <protection locked="true" hidden="false"/>
    </xf>
    <xf numFmtId="164" fontId="31" fillId="26" borderId="67" xfId="27" applyFont="true" applyBorder="true" applyAlignment="true" applyProtection="false">
      <alignment horizontal="center" vertical="center" textRotation="0" wrapText="true" indent="0" shrinkToFit="false"/>
      <protection locked="true" hidden="false"/>
    </xf>
    <xf numFmtId="164" fontId="31" fillId="26" borderId="88" xfId="27" applyFont="true" applyBorder="true" applyAlignment="true" applyProtection="false">
      <alignment horizontal="center" vertical="center" textRotation="0" wrapText="true" indent="0" shrinkToFit="false"/>
      <protection locked="true" hidden="false"/>
    </xf>
    <xf numFmtId="164" fontId="31" fillId="26" borderId="89" xfId="27" applyFont="true" applyBorder="true" applyAlignment="true" applyProtection="false">
      <alignment horizontal="center" vertical="center" textRotation="0" wrapText="true" indent="0" shrinkToFit="false"/>
      <protection locked="true" hidden="false"/>
    </xf>
    <xf numFmtId="176" fontId="0" fillId="0" borderId="0" xfId="33" applyFont="false" applyBorder="false" applyAlignment="false" applyProtection="false">
      <alignment horizontal="general" vertical="bottom" textRotation="0" wrapText="false" indent="0" shrinkToFit="false"/>
      <protection locked="true" hidden="false"/>
    </xf>
  </cellXfs>
  <cellStyles count="22">
    <cellStyle name="Normal" xfId="0" builtinId="0"/>
    <cellStyle name="Comma" xfId="15" builtinId="3"/>
    <cellStyle name="Comma [0]" xfId="16" builtinId="6"/>
    <cellStyle name="Currency" xfId="17" builtinId="4"/>
    <cellStyle name="Currency [0]" xfId="18" builtinId="7"/>
    <cellStyle name="Percent" xfId="19" builtinId="5"/>
    <cellStyle name="Milliers 2" xfId="20"/>
    <cellStyle name="Milliers 3" xfId="21"/>
    <cellStyle name="Milliers 4" xfId="22"/>
    <cellStyle name="Milliers 5" xfId="23"/>
    <cellStyle name="Normal 2" xfId="24"/>
    <cellStyle name="Normal 2 2" xfId="25"/>
    <cellStyle name="Normal 2 3" xfId="26"/>
    <cellStyle name="Normal 2 4" xfId="27"/>
    <cellStyle name="Normal 3" xfId="28"/>
    <cellStyle name="Normal 4" xfId="29"/>
    <cellStyle name="Normal 5" xfId="30"/>
    <cellStyle name="Normal 6" xfId="31"/>
    <cellStyle name="Normal 6 2" xfId="32"/>
    <cellStyle name="Normal 7" xfId="33"/>
    <cellStyle name="Normal 8" xfId="34"/>
    <cellStyle name="Pourcentage 2" xfId="35"/>
  </cellStyles>
  <dxfs count="7">
    <dxf>
      <fill>
        <patternFill>
          <bgColor rgb="FFE2F0D9"/>
        </patternFill>
      </fill>
    </dxf>
    <dxf>
      <fill>
        <patternFill>
          <bgColor rgb="FFFFFF00"/>
        </patternFill>
      </fill>
    </dxf>
    <dxf>
      <fill>
        <patternFill>
          <bgColor rgb="FFFFC000"/>
        </patternFill>
      </fill>
    </dxf>
    <dxf>
      <fill>
        <patternFill>
          <bgColor rgb="FFED7D31"/>
        </patternFill>
      </fill>
    </dxf>
    <dxf>
      <fill>
        <patternFill>
          <bgColor rgb="FFFF0000"/>
        </patternFill>
      </fill>
    </dxf>
    <dxf>
      <fill>
        <patternFill>
          <bgColor rgb="FFFFFF99"/>
        </patternFill>
      </fill>
    </dxf>
    <dxf>
      <fill>
        <patternFill>
          <bgColor rgb="FFFFC000"/>
        </patternFill>
      </fill>
    </dxf>
  </dxfs>
  <colors>
    <indexedColors>
      <rgbColor rgb="FF000000"/>
      <rgbColor rgb="FFFFFFFF"/>
      <rgbColor rgb="FFFF0000"/>
      <rgbColor rgb="FFD7E4BD"/>
      <rgbColor rgb="FF0000FF"/>
      <rgbColor rgb="FFFFFF00"/>
      <rgbColor rgb="FFFF00FF"/>
      <rgbColor rgb="FFC6E0B4"/>
      <rgbColor rgb="FF800000"/>
      <rgbColor rgb="FFFFE699"/>
      <rgbColor rgb="FF000080"/>
      <rgbColor rgb="FFEFC119"/>
      <rgbColor rgb="FF800080"/>
      <rgbColor rgb="FFD9D9D9"/>
      <rgbColor rgb="FFBFBFBF"/>
      <rgbColor rgb="FFB8CCE4"/>
      <rgbColor rgb="FF9BC2E6"/>
      <rgbColor rgb="FFFF5050"/>
      <rgbColor rgb="FFFFF2CC"/>
      <rgbColor rgb="FFDDEBF7"/>
      <rgbColor rgb="FF660066"/>
      <rgbColor rgb="FFF8696B"/>
      <rgbColor rgb="FFFBE5D6"/>
      <rgbColor rgb="FFBDD7EE"/>
      <rgbColor rgb="FF000080"/>
      <rgbColor rgb="FFFF00FF"/>
      <rgbColor rgb="FFFFEB84"/>
      <rgbColor rgb="FFD6E3BC"/>
      <rgbColor rgb="FF800080"/>
      <rgbColor rgb="FF800000"/>
      <rgbColor rgb="FFFCD5B5"/>
      <rgbColor rgb="FF0000FF"/>
      <rgbColor rgb="FFC5E0B4"/>
      <rgbColor rgb="FFDEEBF7"/>
      <rgbColor rgb="FFE2F0D9"/>
      <rgbColor rgb="FFFFFF99"/>
      <rgbColor rgb="FF99CCFF"/>
      <rgbColor rgb="FFF4B084"/>
      <rgbColor rgb="FFB4C6E7"/>
      <rgbColor rgb="FFF8CBAD"/>
      <rgbColor rgb="FF4472C4"/>
      <rgbColor rgb="FF63BE7B"/>
      <rgbColor rgb="FFA9D18E"/>
      <rgbColor rgb="FFFFC000"/>
      <rgbColor rgb="FFED7D31"/>
      <rgbColor rgb="FFF27900"/>
      <rgbColor rgb="FFD0CECE"/>
      <rgbColor rgb="FFA9D08E"/>
      <rgbColor rgb="FF003366"/>
      <rgbColor rgb="FFB9CDE5"/>
      <rgbColor rgb="FF003300"/>
      <rgbColor rgb="FF333300"/>
      <rgbColor rgb="FFEB3B13"/>
      <rgbColor rgb="FFFAC090"/>
      <rgbColor rgb="FFF2F2F2"/>
      <rgbColor rgb="FF231F20"/>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worksheet" Target="worksheets/sheet6.xml"/><Relationship Id="rId8" Type="http://schemas.openxmlformats.org/officeDocument/2006/relationships/worksheet" Target="worksheets/sheet7.xml"/><Relationship Id="rId9" Type="http://schemas.openxmlformats.org/officeDocument/2006/relationships/worksheet" Target="worksheets/sheet8.xml"/><Relationship Id="rId10" Type="http://schemas.openxmlformats.org/officeDocument/2006/relationships/worksheet" Target="worksheets/sheet9.xml"/><Relationship Id="rId11" Type="http://schemas.openxmlformats.org/officeDocument/2006/relationships/worksheet" Target="worksheets/sheet10.xml"/><Relationship Id="rId12" Type="http://schemas.openxmlformats.org/officeDocument/2006/relationships/worksheet" Target="worksheets/sheet11.xml"/><Relationship Id="rId13" Type="http://schemas.openxmlformats.org/officeDocument/2006/relationships/worksheet" Target="worksheets/sheet12.xml"/><Relationship Id="rId14" Type="http://schemas.openxmlformats.org/officeDocument/2006/relationships/worksheet" Target="worksheets/sheet13.xml"/><Relationship Id="rId15" Type="http://schemas.openxmlformats.org/officeDocument/2006/relationships/externalLink" Target="externalLinks/externalLink1.xml"/><Relationship Id="rId16" Type="http://schemas.openxmlformats.org/officeDocument/2006/relationships/sharedStrings" Target="sharedStrings.xml"/>
</Relationships>
</file>

<file path=xl/drawings/_rels/drawing1.xml.rels><?xml version="1.0" encoding="UTF-8"?>
<Relationships xmlns="http://schemas.openxmlformats.org/package/2006/relationships"><Relationship Id="rId1" Type="http://schemas.openxmlformats.org/officeDocument/2006/relationships/image" Target="../media/image6.jpeg"/><Relationship Id="rId2" Type="http://schemas.openxmlformats.org/officeDocument/2006/relationships/image" Target="../media/image7.jpeg"/>
</Relationships>
</file>

<file path=xl/drawings/_rels/drawing2.xml.rels><?xml version="1.0" encoding="UTF-8"?>
<Relationships xmlns="http://schemas.openxmlformats.org/package/2006/relationships"><Relationship Id="rId1" Type="http://schemas.openxmlformats.org/officeDocument/2006/relationships/image" Target="../media/image8.png"/><Relationship Id="rId2" Type="http://schemas.openxmlformats.org/officeDocument/2006/relationships/image" Target="../media/image9.png"/>
</Relationships>
</file>

<file path=xl/drawings/_rels/drawing3.xml.rels><?xml version="1.0" encoding="UTF-8"?>
<Relationships xmlns="http://schemas.openxmlformats.org/package/2006/relationships"><Relationship Id="rId1" Type="http://schemas.openxmlformats.org/officeDocument/2006/relationships/image" Target="../media/image10.png"/>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7</xdr:col>
      <xdr:colOff>233640</xdr:colOff>
      <xdr:row>6</xdr:row>
      <xdr:rowOff>103680</xdr:rowOff>
    </xdr:from>
    <xdr:to>
      <xdr:col>9</xdr:col>
      <xdr:colOff>747720</xdr:colOff>
      <xdr:row>8</xdr:row>
      <xdr:rowOff>160560</xdr:rowOff>
    </xdr:to>
    <xdr:pic>
      <xdr:nvPicPr>
        <xdr:cNvPr id="0" name="Image 2" descr=""/>
        <xdr:cNvPicPr/>
      </xdr:nvPicPr>
      <xdr:blipFill>
        <a:blip r:embed="rId1"/>
        <a:stretch/>
      </xdr:blipFill>
      <xdr:spPr>
        <a:xfrm>
          <a:off x="5665320" y="1204560"/>
          <a:ext cx="2066040" cy="426600"/>
        </a:xfrm>
        <a:prstGeom prst="rect">
          <a:avLst/>
        </a:prstGeom>
        <a:ln>
          <a:noFill/>
        </a:ln>
      </xdr:spPr>
    </xdr:pic>
    <xdr:clientData/>
  </xdr:twoCellAnchor>
  <xdr:twoCellAnchor editAs="absolute">
    <xdr:from>
      <xdr:col>10</xdr:col>
      <xdr:colOff>157680</xdr:colOff>
      <xdr:row>5</xdr:row>
      <xdr:rowOff>94680</xdr:rowOff>
    </xdr:from>
    <xdr:to>
      <xdr:col>13</xdr:col>
      <xdr:colOff>563040</xdr:colOff>
      <xdr:row>9</xdr:row>
      <xdr:rowOff>64080</xdr:rowOff>
    </xdr:to>
    <xdr:pic>
      <xdr:nvPicPr>
        <xdr:cNvPr id="1" name="Image 3" descr=""/>
        <xdr:cNvPicPr/>
      </xdr:nvPicPr>
      <xdr:blipFill>
        <a:blip r:embed="rId2"/>
        <a:stretch/>
      </xdr:blipFill>
      <xdr:spPr>
        <a:xfrm>
          <a:off x="7917120" y="1010880"/>
          <a:ext cx="2733480" cy="708480"/>
        </a:xfrm>
        <a:prstGeom prst="rect">
          <a:avLst/>
        </a:prstGeom>
        <a:ln>
          <a:noFill/>
        </a:ln>
      </xdr:spPr>
    </xdr:pic>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twoCell">
    <xdr:from>
      <xdr:col>0</xdr:col>
      <xdr:colOff>720</xdr:colOff>
      <xdr:row>11</xdr:row>
      <xdr:rowOff>130680</xdr:rowOff>
    </xdr:from>
    <xdr:to>
      <xdr:col>8</xdr:col>
      <xdr:colOff>61560</xdr:colOff>
      <xdr:row>26</xdr:row>
      <xdr:rowOff>185040</xdr:rowOff>
    </xdr:to>
    <xdr:pic>
      <xdr:nvPicPr>
        <xdr:cNvPr id="2" name="Image 1" descr=""/>
        <xdr:cNvPicPr/>
      </xdr:nvPicPr>
      <xdr:blipFill>
        <a:blip r:embed="rId1"/>
        <a:stretch/>
      </xdr:blipFill>
      <xdr:spPr>
        <a:xfrm>
          <a:off x="720" y="2245680"/>
          <a:ext cx="6268320" cy="2826000"/>
        </a:xfrm>
        <a:prstGeom prst="rect">
          <a:avLst/>
        </a:prstGeom>
        <a:ln>
          <a:noFill/>
        </a:ln>
      </xdr:spPr>
    </xdr:pic>
    <xdr:clientData/>
  </xdr:twoCellAnchor>
  <xdr:twoCellAnchor editAs="twoCell">
    <xdr:from>
      <xdr:col>7</xdr:col>
      <xdr:colOff>767160</xdr:colOff>
      <xdr:row>11</xdr:row>
      <xdr:rowOff>61920</xdr:rowOff>
    </xdr:from>
    <xdr:to>
      <xdr:col>15</xdr:col>
      <xdr:colOff>176760</xdr:colOff>
      <xdr:row>27</xdr:row>
      <xdr:rowOff>29520</xdr:rowOff>
    </xdr:to>
    <xdr:pic>
      <xdr:nvPicPr>
        <xdr:cNvPr id="3" name="Image 2" descr=""/>
        <xdr:cNvPicPr/>
      </xdr:nvPicPr>
      <xdr:blipFill>
        <a:blip r:embed="rId2"/>
        <a:stretch/>
      </xdr:blipFill>
      <xdr:spPr>
        <a:xfrm>
          <a:off x="6198840" y="2176920"/>
          <a:ext cx="5617440" cy="2924280"/>
        </a:xfrm>
        <a:prstGeom prst="rect">
          <a:avLst/>
        </a:prstGeom>
        <a:ln>
          <a:noFill/>
        </a:ln>
      </xdr:spPr>
    </xdr:pic>
    <xdr:clientData/>
  </xdr:twoCellAnchor>
</xdr:wsDr>
</file>

<file path=xl/drawings/drawing3.xml><?xml version="1.0" encoding="utf-8"?>
<xdr:wsDr xmlns:xdr="http://schemas.openxmlformats.org/drawingml/2006/spreadsheetDrawing" xmlns:a="http://schemas.openxmlformats.org/drawingml/2006/main" xmlns:r="http://schemas.openxmlformats.org/officeDocument/2006/relationships">
  <xdr:twoCellAnchor editAs="twoCell">
    <xdr:from>
      <xdr:col>9</xdr:col>
      <xdr:colOff>37440</xdr:colOff>
      <xdr:row>4</xdr:row>
      <xdr:rowOff>120600</xdr:rowOff>
    </xdr:from>
    <xdr:to>
      <xdr:col>18</xdr:col>
      <xdr:colOff>141840</xdr:colOff>
      <xdr:row>13</xdr:row>
      <xdr:rowOff>96120</xdr:rowOff>
    </xdr:to>
    <xdr:pic>
      <xdr:nvPicPr>
        <xdr:cNvPr id="4" name="Image 1" descr=""/>
        <xdr:cNvPicPr/>
      </xdr:nvPicPr>
      <xdr:blipFill>
        <a:blip r:embed="rId1"/>
        <a:stretch/>
      </xdr:blipFill>
      <xdr:spPr>
        <a:xfrm>
          <a:off x="11983680" y="934560"/>
          <a:ext cx="7088040" cy="2534040"/>
        </a:xfrm>
        <a:prstGeom prst="rect">
          <a:avLst/>
        </a:prstGeom>
        <a:ln>
          <a:noFill/>
        </a:ln>
      </xdr:spPr>
    </xdr:pic>
    <xdr:clientData/>
  </xdr:twoCellAnchor>
</xdr:wsDr>
</file>

<file path=xl/drawings/drawing4.xml><?xml version="1.0" encoding="utf-8"?>
<xdr:wsDr xmlns:xdr="http://schemas.openxmlformats.org/drawingml/2006/spreadsheetDrawing" xmlns:a="http://schemas.openxmlformats.org/drawingml/2006/main" xmlns:r="http://schemas.openxmlformats.org/officeDocument/2006/relationships">
  <xdr:twoCellAnchor editAs="twoCell">
    <xdr:from>
      <xdr:col>4</xdr:col>
      <xdr:colOff>219600</xdr:colOff>
      <xdr:row>61</xdr:row>
      <xdr:rowOff>15840</xdr:rowOff>
    </xdr:from>
    <xdr:to>
      <xdr:col>4</xdr:col>
      <xdr:colOff>571680</xdr:colOff>
      <xdr:row>66</xdr:row>
      <xdr:rowOff>9360</xdr:rowOff>
    </xdr:to>
    <xdr:sp>
      <xdr:nvSpPr>
        <xdr:cNvPr id="5" name="CustomShape 1"/>
        <xdr:cNvSpPr/>
      </xdr:nvSpPr>
      <xdr:spPr>
        <a:xfrm>
          <a:off x="6773760" y="13014000"/>
          <a:ext cx="352080" cy="917640"/>
        </a:xfrm>
        <a:prstGeom prst="rightArrow">
          <a:avLst>
            <a:gd name="adj1" fmla="val 50000"/>
            <a:gd name="adj2" fmla="val 50000"/>
          </a:avLst>
        </a:prstGeom>
        <a:ln/>
      </xdr:spPr>
      <xdr:style>
        <a:lnRef idx="2">
          <a:schemeClr val="accent1">
            <a:shade val="50000"/>
          </a:schemeClr>
        </a:lnRef>
        <a:fillRef idx="1">
          <a:schemeClr val="accent1"/>
        </a:fillRef>
        <a:effectRef idx="0">
          <a:schemeClr val="accent1"/>
        </a:effectRef>
        <a:fontRef idx="minor"/>
      </xdr:style>
    </xdr:sp>
    <xdr:clientData/>
  </xdr:twoCellAnchor>
  <xdr:twoCellAnchor editAs="twoCell">
    <xdr:from>
      <xdr:col>10</xdr:col>
      <xdr:colOff>168480</xdr:colOff>
      <xdr:row>59</xdr:row>
      <xdr:rowOff>202320</xdr:rowOff>
    </xdr:from>
    <xdr:to>
      <xdr:col>10</xdr:col>
      <xdr:colOff>904680</xdr:colOff>
      <xdr:row>66</xdr:row>
      <xdr:rowOff>144360</xdr:rowOff>
    </xdr:to>
    <xdr:sp>
      <xdr:nvSpPr>
        <xdr:cNvPr id="6" name="CustomShape 1"/>
        <xdr:cNvSpPr/>
      </xdr:nvSpPr>
      <xdr:spPr>
        <a:xfrm>
          <a:off x="12933000" y="12636000"/>
          <a:ext cx="736200" cy="1430640"/>
        </a:xfrm>
        <a:prstGeom prst="rightArrow">
          <a:avLst>
            <a:gd name="adj1" fmla="val 50000"/>
            <a:gd name="adj2" fmla="val 50000"/>
          </a:avLst>
        </a:prstGeom>
        <a:ln/>
      </xdr:spPr>
      <xdr:style>
        <a:lnRef idx="2">
          <a:schemeClr val="accent1">
            <a:shade val="50000"/>
          </a:schemeClr>
        </a:lnRef>
        <a:fillRef idx="1">
          <a:schemeClr val="accent1"/>
        </a:fillRef>
        <a:effectRef idx="0">
          <a:schemeClr val="accent1"/>
        </a:effectRef>
        <a:fontRef idx="minor"/>
      </xdr:style>
    </xdr:sp>
    <xdr:clientData/>
  </xdr:twoCellAnchor>
  <xdr:twoCellAnchor editAs="twoCell">
    <xdr:from>
      <xdr:col>4</xdr:col>
      <xdr:colOff>298800</xdr:colOff>
      <xdr:row>78</xdr:row>
      <xdr:rowOff>63720</xdr:rowOff>
    </xdr:from>
    <xdr:to>
      <xdr:col>4</xdr:col>
      <xdr:colOff>650880</xdr:colOff>
      <xdr:row>83</xdr:row>
      <xdr:rowOff>24840</xdr:rowOff>
    </xdr:to>
    <xdr:sp>
      <xdr:nvSpPr>
        <xdr:cNvPr id="7" name="CustomShape 1"/>
        <xdr:cNvSpPr/>
      </xdr:nvSpPr>
      <xdr:spPr>
        <a:xfrm>
          <a:off x="6852960" y="16485120"/>
          <a:ext cx="352080" cy="885240"/>
        </a:xfrm>
        <a:prstGeom prst="rightArrow">
          <a:avLst>
            <a:gd name="adj1" fmla="val 50000"/>
            <a:gd name="adj2" fmla="val 50000"/>
          </a:avLst>
        </a:prstGeom>
        <a:ln/>
      </xdr:spPr>
      <xdr:style>
        <a:lnRef idx="2">
          <a:schemeClr val="accent1">
            <a:shade val="50000"/>
          </a:schemeClr>
        </a:lnRef>
        <a:fillRef idx="1">
          <a:schemeClr val="accent1"/>
        </a:fillRef>
        <a:effectRef idx="0">
          <a:schemeClr val="accent1"/>
        </a:effectRef>
        <a:fontRef idx="minor"/>
      </xdr:style>
    </xdr:sp>
    <xdr:clientData/>
  </xdr:twoCellAnchor>
  <xdr:twoCellAnchor editAs="twoCell">
    <xdr:from>
      <xdr:col>10</xdr:col>
      <xdr:colOff>213120</xdr:colOff>
      <xdr:row>76</xdr:row>
      <xdr:rowOff>278280</xdr:rowOff>
    </xdr:from>
    <xdr:to>
      <xdr:col>10</xdr:col>
      <xdr:colOff>959040</xdr:colOff>
      <xdr:row>83</xdr:row>
      <xdr:rowOff>163800</xdr:rowOff>
    </xdr:to>
    <xdr:sp>
      <xdr:nvSpPr>
        <xdr:cNvPr id="8" name="CustomShape 1"/>
        <xdr:cNvSpPr/>
      </xdr:nvSpPr>
      <xdr:spPr>
        <a:xfrm>
          <a:off x="12977640" y="16125840"/>
          <a:ext cx="745920" cy="1383480"/>
        </a:xfrm>
        <a:prstGeom prst="rightArrow">
          <a:avLst>
            <a:gd name="adj1" fmla="val 50000"/>
            <a:gd name="adj2" fmla="val 50000"/>
          </a:avLst>
        </a:prstGeom>
        <a:ln/>
      </xdr:spPr>
      <xdr:style>
        <a:lnRef idx="2">
          <a:schemeClr val="accent1">
            <a:shade val="50000"/>
          </a:schemeClr>
        </a:lnRef>
        <a:fillRef idx="1">
          <a:schemeClr val="accent1"/>
        </a:fillRef>
        <a:effectRef idx="0">
          <a:schemeClr val="accent1"/>
        </a:effectRef>
        <a:fontRef idx="minor"/>
      </xdr:style>
    </xdr:sp>
    <xdr:clientData/>
  </xdr:twoCellAnchor>
  <xdr:twoCellAnchor editAs="twoCell">
    <xdr:from>
      <xdr:col>4</xdr:col>
      <xdr:colOff>219600</xdr:colOff>
      <xdr:row>40</xdr:row>
      <xdr:rowOff>28800</xdr:rowOff>
    </xdr:from>
    <xdr:to>
      <xdr:col>4</xdr:col>
      <xdr:colOff>571680</xdr:colOff>
      <xdr:row>45</xdr:row>
      <xdr:rowOff>37440</xdr:rowOff>
    </xdr:to>
    <xdr:sp>
      <xdr:nvSpPr>
        <xdr:cNvPr id="9" name="CustomShape 1"/>
        <xdr:cNvSpPr/>
      </xdr:nvSpPr>
      <xdr:spPr>
        <a:xfrm>
          <a:off x="6773760" y="8677800"/>
          <a:ext cx="352080" cy="932760"/>
        </a:xfrm>
        <a:prstGeom prst="rightArrow">
          <a:avLst>
            <a:gd name="adj1" fmla="val 50000"/>
            <a:gd name="adj2" fmla="val 50000"/>
          </a:avLst>
        </a:prstGeom>
        <a:ln/>
      </xdr:spPr>
      <xdr:style>
        <a:lnRef idx="2">
          <a:schemeClr val="accent1">
            <a:shade val="50000"/>
          </a:schemeClr>
        </a:lnRef>
        <a:fillRef idx="1">
          <a:schemeClr val="accent1"/>
        </a:fillRef>
        <a:effectRef idx="0">
          <a:schemeClr val="accent1"/>
        </a:effectRef>
        <a:fontRef idx="minor"/>
      </xdr:style>
    </xdr:sp>
    <xdr:clientData/>
  </xdr:twoCellAnchor>
  <xdr:twoCellAnchor editAs="twoCell">
    <xdr:from>
      <xdr:col>10</xdr:col>
      <xdr:colOff>168480</xdr:colOff>
      <xdr:row>38</xdr:row>
      <xdr:rowOff>192600</xdr:rowOff>
    </xdr:from>
    <xdr:to>
      <xdr:col>10</xdr:col>
      <xdr:colOff>904680</xdr:colOff>
      <xdr:row>45</xdr:row>
      <xdr:rowOff>134640</xdr:rowOff>
    </xdr:to>
    <xdr:sp>
      <xdr:nvSpPr>
        <xdr:cNvPr id="10" name="CustomShape 1"/>
        <xdr:cNvSpPr/>
      </xdr:nvSpPr>
      <xdr:spPr>
        <a:xfrm>
          <a:off x="12933000" y="8277120"/>
          <a:ext cx="736200" cy="1430640"/>
        </a:xfrm>
        <a:prstGeom prst="rightArrow">
          <a:avLst>
            <a:gd name="adj1" fmla="val 50000"/>
            <a:gd name="adj2" fmla="val 50000"/>
          </a:avLst>
        </a:prstGeom>
        <a:ln/>
      </xdr:spPr>
      <xdr:style>
        <a:lnRef idx="2">
          <a:schemeClr val="accent1">
            <a:shade val="50000"/>
          </a:schemeClr>
        </a:lnRef>
        <a:fillRef idx="1">
          <a:schemeClr val="accent1"/>
        </a:fillRef>
        <a:effectRef idx="0">
          <a:schemeClr val="accent1"/>
        </a:effectRef>
        <a:fontRef idx="minor"/>
      </xdr:style>
    </xdr:sp>
    <xdr:clientData/>
  </xdr:twoCellAnchor>
</xdr:wsDr>
</file>

<file path=xl/drawings/drawing5.xml><?xml version="1.0" encoding="utf-8"?>
<xdr:wsDr xmlns:xdr="http://schemas.openxmlformats.org/drawingml/2006/spreadsheetDrawing" xmlns:a="http://schemas.openxmlformats.org/drawingml/2006/main" xmlns:r="http://schemas.openxmlformats.org/officeDocument/2006/relationships">
  <xdr:twoCellAnchor editAs="twoCell">
    <xdr:from>
      <xdr:col>11</xdr:col>
      <xdr:colOff>52560</xdr:colOff>
      <xdr:row>200</xdr:row>
      <xdr:rowOff>9360</xdr:rowOff>
    </xdr:from>
    <xdr:to>
      <xdr:col>11</xdr:col>
      <xdr:colOff>831960</xdr:colOff>
      <xdr:row>209</xdr:row>
      <xdr:rowOff>222480</xdr:rowOff>
    </xdr:to>
    <xdr:sp>
      <xdr:nvSpPr>
        <xdr:cNvPr id="11" name="CustomShape 1"/>
        <xdr:cNvSpPr/>
      </xdr:nvSpPr>
      <xdr:spPr>
        <a:xfrm>
          <a:off x="14130360" y="42923160"/>
          <a:ext cx="779400" cy="1963800"/>
        </a:xfrm>
        <a:prstGeom prst="rightArrow">
          <a:avLst>
            <a:gd name="adj1" fmla="val 50000"/>
            <a:gd name="adj2" fmla="val 50000"/>
          </a:avLst>
        </a:prstGeom>
        <a:ln/>
      </xdr:spPr>
      <xdr:style>
        <a:lnRef idx="2">
          <a:schemeClr val="accent1">
            <a:shade val="50000"/>
          </a:schemeClr>
        </a:lnRef>
        <a:fillRef idx="1">
          <a:schemeClr val="accent1"/>
        </a:fillRef>
        <a:effectRef idx="0">
          <a:schemeClr val="accent1"/>
        </a:effectRef>
        <a:fontRef idx="minor"/>
      </xdr:style>
    </xdr:sp>
    <xdr:clientData/>
  </xdr:twoCellAnchor>
  <xdr:twoCellAnchor editAs="twoCell">
    <xdr:from>
      <xdr:col>11</xdr:col>
      <xdr:colOff>23760</xdr:colOff>
      <xdr:row>251</xdr:row>
      <xdr:rowOff>76320</xdr:rowOff>
    </xdr:from>
    <xdr:to>
      <xdr:col>11</xdr:col>
      <xdr:colOff>803520</xdr:colOff>
      <xdr:row>260</xdr:row>
      <xdr:rowOff>73800</xdr:rowOff>
    </xdr:to>
    <xdr:sp>
      <xdr:nvSpPr>
        <xdr:cNvPr id="12" name="CustomShape 1"/>
        <xdr:cNvSpPr/>
      </xdr:nvSpPr>
      <xdr:spPr>
        <a:xfrm>
          <a:off x="14101560" y="53628840"/>
          <a:ext cx="779760" cy="1660680"/>
        </a:xfrm>
        <a:prstGeom prst="rightArrow">
          <a:avLst>
            <a:gd name="adj1" fmla="val 50000"/>
            <a:gd name="adj2" fmla="val 50000"/>
          </a:avLst>
        </a:prstGeom>
        <a:ln/>
      </xdr:spPr>
      <xdr:style>
        <a:lnRef idx="2">
          <a:schemeClr val="accent1">
            <a:shade val="50000"/>
          </a:schemeClr>
        </a:lnRef>
        <a:fillRef idx="1">
          <a:schemeClr val="accent1"/>
        </a:fillRef>
        <a:effectRef idx="0">
          <a:schemeClr val="accent1"/>
        </a:effectRef>
        <a:fontRef idx="minor"/>
      </xdr:style>
    </xdr:sp>
    <xdr:clientData/>
  </xdr:twoCellAnchor>
  <xdr:twoCellAnchor editAs="twoCell">
    <xdr:from>
      <xdr:col>23</xdr:col>
      <xdr:colOff>48240</xdr:colOff>
      <xdr:row>215</xdr:row>
      <xdr:rowOff>369000</xdr:rowOff>
    </xdr:from>
    <xdr:to>
      <xdr:col>24</xdr:col>
      <xdr:colOff>162720</xdr:colOff>
      <xdr:row>223</xdr:row>
      <xdr:rowOff>155160</xdr:rowOff>
    </xdr:to>
    <xdr:sp>
      <xdr:nvSpPr>
        <xdr:cNvPr id="13" name="CustomShape 1"/>
        <xdr:cNvSpPr/>
      </xdr:nvSpPr>
      <xdr:spPr>
        <a:xfrm>
          <a:off x="27398160" y="46207080"/>
          <a:ext cx="780480" cy="1512000"/>
        </a:xfrm>
        <a:prstGeom prst="rightArrow">
          <a:avLst>
            <a:gd name="adj1" fmla="val 50000"/>
            <a:gd name="adj2" fmla="val 50000"/>
          </a:avLst>
        </a:prstGeom>
        <a:ln/>
      </xdr:spPr>
      <xdr:style>
        <a:lnRef idx="2">
          <a:schemeClr val="accent1">
            <a:shade val="50000"/>
          </a:schemeClr>
        </a:lnRef>
        <a:fillRef idx="1">
          <a:schemeClr val="accent1"/>
        </a:fillRef>
        <a:effectRef idx="0">
          <a:schemeClr val="accent1"/>
        </a:effectRef>
        <a:fontRef idx="minor"/>
      </xdr:style>
    </xdr:sp>
    <xdr:clientData/>
  </xdr:twoCellAnchor>
  <xdr:twoCellAnchor editAs="twoCell">
    <xdr:from>
      <xdr:col>22</xdr:col>
      <xdr:colOff>462960</xdr:colOff>
      <xdr:row>239</xdr:row>
      <xdr:rowOff>24120</xdr:rowOff>
    </xdr:from>
    <xdr:to>
      <xdr:col>23</xdr:col>
      <xdr:colOff>279360</xdr:colOff>
      <xdr:row>248</xdr:row>
      <xdr:rowOff>77040</xdr:rowOff>
    </xdr:to>
    <xdr:sp>
      <xdr:nvSpPr>
        <xdr:cNvPr id="14" name="CustomShape 1"/>
        <xdr:cNvSpPr/>
      </xdr:nvSpPr>
      <xdr:spPr>
        <a:xfrm>
          <a:off x="26848440" y="51135840"/>
          <a:ext cx="780840" cy="1734840"/>
        </a:xfrm>
        <a:prstGeom prst="rightArrow">
          <a:avLst>
            <a:gd name="adj1" fmla="val 50000"/>
            <a:gd name="adj2" fmla="val 50000"/>
          </a:avLst>
        </a:prstGeom>
        <a:ln/>
      </xdr:spPr>
      <xdr:style>
        <a:lnRef idx="2">
          <a:schemeClr val="accent1">
            <a:shade val="50000"/>
          </a:schemeClr>
        </a:lnRef>
        <a:fillRef idx="1">
          <a:schemeClr val="accent1"/>
        </a:fillRef>
        <a:effectRef idx="0">
          <a:schemeClr val="accent1"/>
        </a:effectRef>
        <a:fontRef idx="minor"/>
      </xdr:style>
    </xdr:sp>
    <xdr:clientData/>
  </xdr:twoCellAnchor>
  <xdr:twoCellAnchor editAs="twoCell">
    <xdr:from>
      <xdr:col>11</xdr:col>
      <xdr:colOff>52560</xdr:colOff>
      <xdr:row>60</xdr:row>
      <xdr:rowOff>9720</xdr:rowOff>
    </xdr:from>
    <xdr:to>
      <xdr:col>11</xdr:col>
      <xdr:colOff>831960</xdr:colOff>
      <xdr:row>69</xdr:row>
      <xdr:rowOff>222840</xdr:rowOff>
    </xdr:to>
    <xdr:sp>
      <xdr:nvSpPr>
        <xdr:cNvPr id="15" name="CustomShape 1"/>
        <xdr:cNvSpPr/>
      </xdr:nvSpPr>
      <xdr:spPr>
        <a:xfrm>
          <a:off x="14130360" y="13435200"/>
          <a:ext cx="779400" cy="1963800"/>
        </a:xfrm>
        <a:prstGeom prst="rightArrow">
          <a:avLst>
            <a:gd name="adj1" fmla="val 50000"/>
            <a:gd name="adj2" fmla="val 50000"/>
          </a:avLst>
        </a:prstGeom>
        <a:ln/>
      </xdr:spPr>
      <xdr:style>
        <a:lnRef idx="2">
          <a:schemeClr val="accent1">
            <a:shade val="50000"/>
          </a:schemeClr>
        </a:lnRef>
        <a:fillRef idx="1">
          <a:schemeClr val="accent1"/>
        </a:fillRef>
        <a:effectRef idx="0">
          <a:schemeClr val="accent1"/>
        </a:effectRef>
        <a:fontRef idx="minor"/>
      </xdr:style>
    </xdr:sp>
    <xdr:clientData/>
  </xdr:twoCellAnchor>
  <xdr:twoCellAnchor editAs="twoCell">
    <xdr:from>
      <xdr:col>11</xdr:col>
      <xdr:colOff>23760</xdr:colOff>
      <xdr:row>111</xdr:row>
      <xdr:rowOff>75960</xdr:rowOff>
    </xdr:from>
    <xdr:to>
      <xdr:col>11</xdr:col>
      <xdr:colOff>803520</xdr:colOff>
      <xdr:row>120</xdr:row>
      <xdr:rowOff>74160</xdr:rowOff>
    </xdr:to>
    <xdr:sp>
      <xdr:nvSpPr>
        <xdr:cNvPr id="16" name="CustomShape 1"/>
        <xdr:cNvSpPr/>
      </xdr:nvSpPr>
      <xdr:spPr>
        <a:xfrm>
          <a:off x="14101560" y="23925240"/>
          <a:ext cx="779760" cy="1661040"/>
        </a:xfrm>
        <a:prstGeom prst="rightArrow">
          <a:avLst>
            <a:gd name="adj1" fmla="val 50000"/>
            <a:gd name="adj2" fmla="val 50000"/>
          </a:avLst>
        </a:prstGeom>
        <a:ln/>
      </xdr:spPr>
      <xdr:style>
        <a:lnRef idx="2">
          <a:schemeClr val="accent1">
            <a:shade val="50000"/>
          </a:schemeClr>
        </a:lnRef>
        <a:fillRef idx="1">
          <a:schemeClr val="accent1"/>
        </a:fillRef>
        <a:effectRef idx="0">
          <a:schemeClr val="accent1"/>
        </a:effectRef>
        <a:fontRef idx="minor"/>
      </xdr:style>
    </xdr:sp>
    <xdr:clientData/>
  </xdr:twoCellAnchor>
  <xdr:twoCellAnchor editAs="twoCell">
    <xdr:from>
      <xdr:col>23</xdr:col>
      <xdr:colOff>48240</xdr:colOff>
      <xdr:row>75</xdr:row>
      <xdr:rowOff>369000</xdr:rowOff>
    </xdr:from>
    <xdr:to>
      <xdr:col>24</xdr:col>
      <xdr:colOff>162720</xdr:colOff>
      <xdr:row>83</xdr:row>
      <xdr:rowOff>155160</xdr:rowOff>
    </xdr:to>
    <xdr:sp>
      <xdr:nvSpPr>
        <xdr:cNvPr id="17" name="CustomShape 1"/>
        <xdr:cNvSpPr/>
      </xdr:nvSpPr>
      <xdr:spPr>
        <a:xfrm>
          <a:off x="27398160" y="16728480"/>
          <a:ext cx="780480" cy="1512000"/>
        </a:xfrm>
        <a:prstGeom prst="rightArrow">
          <a:avLst>
            <a:gd name="adj1" fmla="val 50000"/>
            <a:gd name="adj2" fmla="val 50000"/>
          </a:avLst>
        </a:prstGeom>
        <a:ln/>
      </xdr:spPr>
      <xdr:style>
        <a:lnRef idx="2">
          <a:schemeClr val="accent1">
            <a:shade val="50000"/>
          </a:schemeClr>
        </a:lnRef>
        <a:fillRef idx="1">
          <a:schemeClr val="accent1"/>
        </a:fillRef>
        <a:effectRef idx="0">
          <a:schemeClr val="accent1"/>
        </a:effectRef>
        <a:fontRef idx="minor"/>
      </xdr:style>
    </xdr:sp>
    <xdr:clientData/>
  </xdr:twoCellAnchor>
  <xdr:twoCellAnchor editAs="twoCell">
    <xdr:from>
      <xdr:col>22</xdr:col>
      <xdr:colOff>462960</xdr:colOff>
      <xdr:row>99</xdr:row>
      <xdr:rowOff>24480</xdr:rowOff>
    </xdr:from>
    <xdr:to>
      <xdr:col>23</xdr:col>
      <xdr:colOff>279360</xdr:colOff>
      <xdr:row>108</xdr:row>
      <xdr:rowOff>76680</xdr:rowOff>
    </xdr:to>
    <xdr:sp>
      <xdr:nvSpPr>
        <xdr:cNvPr id="18" name="CustomShape 1"/>
        <xdr:cNvSpPr/>
      </xdr:nvSpPr>
      <xdr:spPr>
        <a:xfrm>
          <a:off x="26848440" y="21432600"/>
          <a:ext cx="780840" cy="1734480"/>
        </a:xfrm>
        <a:prstGeom prst="rightArrow">
          <a:avLst>
            <a:gd name="adj1" fmla="val 50000"/>
            <a:gd name="adj2" fmla="val 50000"/>
          </a:avLst>
        </a:prstGeom>
        <a:ln/>
      </xdr:spPr>
      <xdr:style>
        <a:lnRef idx="2">
          <a:schemeClr val="accent1">
            <a:shade val="50000"/>
          </a:schemeClr>
        </a:lnRef>
        <a:fillRef idx="1">
          <a:schemeClr val="accent1"/>
        </a:fillRef>
        <a:effectRef idx="0">
          <a:schemeClr val="accent1"/>
        </a:effectRef>
        <a:fontRef idx="minor"/>
      </xdr:style>
    </xdr:sp>
    <xdr:clientData/>
  </xdr:twoCellAnchor>
  <xdr:twoCellAnchor editAs="twoCell">
    <xdr:from>
      <xdr:col>11</xdr:col>
      <xdr:colOff>52560</xdr:colOff>
      <xdr:row>60</xdr:row>
      <xdr:rowOff>9720</xdr:rowOff>
    </xdr:from>
    <xdr:to>
      <xdr:col>11</xdr:col>
      <xdr:colOff>831960</xdr:colOff>
      <xdr:row>69</xdr:row>
      <xdr:rowOff>222840</xdr:rowOff>
    </xdr:to>
    <xdr:sp>
      <xdr:nvSpPr>
        <xdr:cNvPr id="19" name="CustomShape 1"/>
        <xdr:cNvSpPr/>
      </xdr:nvSpPr>
      <xdr:spPr>
        <a:xfrm>
          <a:off x="14130360" y="13435200"/>
          <a:ext cx="779400" cy="1963800"/>
        </a:xfrm>
        <a:prstGeom prst="rightArrow">
          <a:avLst>
            <a:gd name="adj1" fmla="val 50000"/>
            <a:gd name="adj2" fmla="val 50000"/>
          </a:avLst>
        </a:prstGeom>
        <a:ln/>
      </xdr:spPr>
      <xdr:style>
        <a:lnRef idx="2">
          <a:schemeClr val="accent1">
            <a:shade val="50000"/>
          </a:schemeClr>
        </a:lnRef>
        <a:fillRef idx="1">
          <a:schemeClr val="accent1"/>
        </a:fillRef>
        <a:effectRef idx="0">
          <a:schemeClr val="accent1"/>
        </a:effectRef>
        <a:fontRef idx="minor"/>
      </xdr:style>
    </xdr:sp>
    <xdr:clientData/>
  </xdr:twoCellAnchor>
  <xdr:twoCellAnchor editAs="twoCell">
    <xdr:from>
      <xdr:col>11</xdr:col>
      <xdr:colOff>23760</xdr:colOff>
      <xdr:row>111</xdr:row>
      <xdr:rowOff>75960</xdr:rowOff>
    </xdr:from>
    <xdr:to>
      <xdr:col>11</xdr:col>
      <xdr:colOff>803520</xdr:colOff>
      <xdr:row>120</xdr:row>
      <xdr:rowOff>74160</xdr:rowOff>
    </xdr:to>
    <xdr:sp>
      <xdr:nvSpPr>
        <xdr:cNvPr id="20" name="CustomShape 1"/>
        <xdr:cNvSpPr/>
      </xdr:nvSpPr>
      <xdr:spPr>
        <a:xfrm>
          <a:off x="14101560" y="23925240"/>
          <a:ext cx="779760" cy="1661040"/>
        </a:xfrm>
        <a:prstGeom prst="rightArrow">
          <a:avLst>
            <a:gd name="adj1" fmla="val 50000"/>
            <a:gd name="adj2" fmla="val 50000"/>
          </a:avLst>
        </a:prstGeom>
        <a:ln/>
      </xdr:spPr>
      <xdr:style>
        <a:lnRef idx="2">
          <a:schemeClr val="accent1">
            <a:shade val="50000"/>
          </a:schemeClr>
        </a:lnRef>
        <a:fillRef idx="1">
          <a:schemeClr val="accent1"/>
        </a:fillRef>
        <a:effectRef idx="0">
          <a:schemeClr val="accent1"/>
        </a:effectRef>
        <a:fontRef idx="minor"/>
      </xdr:style>
    </xdr:sp>
    <xdr:clientData/>
  </xdr:twoCellAnchor>
  <xdr:twoCellAnchor editAs="twoCell">
    <xdr:from>
      <xdr:col>23</xdr:col>
      <xdr:colOff>48240</xdr:colOff>
      <xdr:row>75</xdr:row>
      <xdr:rowOff>369000</xdr:rowOff>
    </xdr:from>
    <xdr:to>
      <xdr:col>24</xdr:col>
      <xdr:colOff>162720</xdr:colOff>
      <xdr:row>83</xdr:row>
      <xdr:rowOff>155160</xdr:rowOff>
    </xdr:to>
    <xdr:sp>
      <xdr:nvSpPr>
        <xdr:cNvPr id="21" name="CustomShape 1"/>
        <xdr:cNvSpPr/>
      </xdr:nvSpPr>
      <xdr:spPr>
        <a:xfrm>
          <a:off x="27398160" y="16728480"/>
          <a:ext cx="780480" cy="1512000"/>
        </a:xfrm>
        <a:prstGeom prst="rightArrow">
          <a:avLst>
            <a:gd name="adj1" fmla="val 50000"/>
            <a:gd name="adj2" fmla="val 50000"/>
          </a:avLst>
        </a:prstGeom>
        <a:ln/>
      </xdr:spPr>
      <xdr:style>
        <a:lnRef idx="2">
          <a:schemeClr val="accent1">
            <a:shade val="50000"/>
          </a:schemeClr>
        </a:lnRef>
        <a:fillRef idx="1">
          <a:schemeClr val="accent1"/>
        </a:fillRef>
        <a:effectRef idx="0">
          <a:schemeClr val="accent1"/>
        </a:effectRef>
        <a:fontRef idx="minor"/>
      </xdr:style>
    </xdr:sp>
    <xdr:clientData/>
  </xdr:twoCellAnchor>
  <xdr:twoCellAnchor editAs="twoCell">
    <xdr:from>
      <xdr:col>22</xdr:col>
      <xdr:colOff>462960</xdr:colOff>
      <xdr:row>99</xdr:row>
      <xdr:rowOff>24480</xdr:rowOff>
    </xdr:from>
    <xdr:to>
      <xdr:col>23</xdr:col>
      <xdr:colOff>279360</xdr:colOff>
      <xdr:row>108</xdr:row>
      <xdr:rowOff>76680</xdr:rowOff>
    </xdr:to>
    <xdr:sp>
      <xdr:nvSpPr>
        <xdr:cNvPr id="22" name="CustomShape 1"/>
        <xdr:cNvSpPr/>
      </xdr:nvSpPr>
      <xdr:spPr>
        <a:xfrm>
          <a:off x="26848440" y="21432600"/>
          <a:ext cx="780840" cy="1734480"/>
        </a:xfrm>
        <a:prstGeom prst="rightArrow">
          <a:avLst>
            <a:gd name="adj1" fmla="val 50000"/>
            <a:gd name="adj2" fmla="val 50000"/>
          </a:avLst>
        </a:prstGeom>
        <a:ln/>
      </xdr:spPr>
      <xdr:style>
        <a:lnRef idx="2">
          <a:schemeClr val="accent1">
            <a:shade val="50000"/>
          </a:schemeClr>
        </a:lnRef>
        <a:fillRef idx="1">
          <a:schemeClr val="accent1"/>
        </a:fillRef>
        <a:effectRef idx="0">
          <a:schemeClr val="accent1"/>
        </a:effectRef>
        <a:fontRef idx="minor"/>
      </xdr:style>
    </xdr:sp>
    <xdr:clientData/>
  </xdr:twoCellAnchor>
</xdr:wsDr>
</file>

<file path=xl/drawings/drawing6.xml><?xml version="1.0" encoding="utf-8"?>
<xdr:wsDr xmlns:xdr="http://schemas.openxmlformats.org/drawingml/2006/spreadsheetDrawing" xmlns:a="http://schemas.openxmlformats.org/drawingml/2006/main" xmlns:r="http://schemas.openxmlformats.org/officeDocument/2006/relationships">
  <xdr:twoCellAnchor editAs="twoCell">
    <xdr:from>
      <xdr:col>10</xdr:col>
      <xdr:colOff>604080</xdr:colOff>
      <xdr:row>72</xdr:row>
      <xdr:rowOff>183240</xdr:rowOff>
    </xdr:from>
    <xdr:to>
      <xdr:col>11</xdr:col>
      <xdr:colOff>483120</xdr:colOff>
      <xdr:row>80</xdr:row>
      <xdr:rowOff>22320</xdr:rowOff>
    </xdr:to>
    <xdr:sp>
      <xdr:nvSpPr>
        <xdr:cNvPr id="23" name="CustomShape 1"/>
        <xdr:cNvSpPr/>
      </xdr:nvSpPr>
      <xdr:spPr>
        <a:xfrm>
          <a:off x="13773240" y="15795720"/>
          <a:ext cx="787680" cy="1570680"/>
        </a:xfrm>
        <a:prstGeom prst="rightArrow">
          <a:avLst>
            <a:gd name="adj1" fmla="val 50000"/>
            <a:gd name="adj2" fmla="val 50000"/>
          </a:avLst>
        </a:prstGeom>
        <a:ln/>
      </xdr:spPr>
      <xdr:style>
        <a:lnRef idx="2">
          <a:schemeClr val="accent1">
            <a:shade val="50000"/>
          </a:schemeClr>
        </a:lnRef>
        <a:fillRef idx="1">
          <a:schemeClr val="accent1"/>
        </a:fillRef>
        <a:effectRef idx="0">
          <a:schemeClr val="accent1"/>
        </a:effectRef>
        <a:fontRef idx="minor"/>
      </xdr:style>
    </xdr:sp>
    <xdr:clientData/>
  </xdr:twoCellAnchor>
  <xdr:twoCellAnchor editAs="twoCell">
    <xdr:from>
      <xdr:col>10</xdr:col>
      <xdr:colOff>769680</xdr:colOff>
      <xdr:row>106</xdr:row>
      <xdr:rowOff>16200</xdr:rowOff>
    </xdr:from>
    <xdr:to>
      <xdr:col>11</xdr:col>
      <xdr:colOff>652680</xdr:colOff>
      <xdr:row>113</xdr:row>
      <xdr:rowOff>66240</xdr:rowOff>
    </xdr:to>
    <xdr:sp>
      <xdr:nvSpPr>
        <xdr:cNvPr id="24" name="CustomShape 1"/>
        <xdr:cNvSpPr/>
      </xdr:nvSpPr>
      <xdr:spPr>
        <a:xfrm>
          <a:off x="13938840" y="23201640"/>
          <a:ext cx="791640" cy="1353240"/>
        </a:xfrm>
        <a:prstGeom prst="rightArrow">
          <a:avLst>
            <a:gd name="adj1" fmla="val 50000"/>
            <a:gd name="adj2" fmla="val 50000"/>
          </a:avLst>
        </a:prstGeom>
        <a:ln/>
      </xdr:spPr>
      <xdr:style>
        <a:lnRef idx="2">
          <a:schemeClr val="accent1">
            <a:shade val="50000"/>
          </a:schemeClr>
        </a:lnRef>
        <a:fillRef idx="1">
          <a:schemeClr val="accent1"/>
        </a:fillRef>
        <a:effectRef idx="0">
          <a:schemeClr val="accent1"/>
        </a:effectRef>
        <a:fontRef idx="minor"/>
      </xdr:style>
    </xdr:sp>
    <xdr:clientData/>
  </xdr:twoCellAnchor>
  <xdr:twoCellAnchor editAs="twoCell">
    <xdr:from>
      <xdr:col>21</xdr:col>
      <xdr:colOff>32400</xdr:colOff>
      <xdr:row>82</xdr:row>
      <xdr:rowOff>22680</xdr:rowOff>
    </xdr:from>
    <xdr:to>
      <xdr:col>21</xdr:col>
      <xdr:colOff>802440</xdr:colOff>
      <xdr:row>88</xdr:row>
      <xdr:rowOff>222120</xdr:rowOff>
    </xdr:to>
    <xdr:sp>
      <xdr:nvSpPr>
        <xdr:cNvPr id="25" name="CustomShape 1"/>
        <xdr:cNvSpPr/>
      </xdr:nvSpPr>
      <xdr:spPr>
        <a:xfrm>
          <a:off x="26089560" y="17778240"/>
          <a:ext cx="770040" cy="1363680"/>
        </a:xfrm>
        <a:prstGeom prst="rightArrow">
          <a:avLst>
            <a:gd name="adj1" fmla="val 50000"/>
            <a:gd name="adj2" fmla="val 50000"/>
          </a:avLst>
        </a:prstGeom>
        <a:ln/>
      </xdr:spPr>
      <xdr:style>
        <a:lnRef idx="2">
          <a:schemeClr val="accent1">
            <a:shade val="50000"/>
          </a:schemeClr>
        </a:lnRef>
        <a:fillRef idx="1">
          <a:schemeClr val="accent1"/>
        </a:fillRef>
        <a:effectRef idx="0">
          <a:schemeClr val="accent1"/>
        </a:effectRef>
        <a:fontRef idx="minor"/>
      </xdr:style>
    </xdr:sp>
    <xdr:clientData/>
  </xdr:twoCellAnchor>
  <xdr:twoCellAnchor editAs="twoCell">
    <xdr:from>
      <xdr:col>20</xdr:col>
      <xdr:colOff>891720</xdr:colOff>
      <xdr:row>105</xdr:row>
      <xdr:rowOff>32760</xdr:rowOff>
    </xdr:from>
    <xdr:to>
      <xdr:col>21</xdr:col>
      <xdr:colOff>693720</xdr:colOff>
      <xdr:row>112</xdr:row>
      <xdr:rowOff>87120</xdr:rowOff>
    </xdr:to>
    <xdr:sp>
      <xdr:nvSpPr>
        <xdr:cNvPr id="26" name="CustomShape 1"/>
        <xdr:cNvSpPr/>
      </xdr:nvSpPr>
      <xdr:spPr>
        <a:xfrm>
          <a:off x="25984080" y="23033520"/>
          <a:ext cx="766800" cy="1347840"/>
        </a:xfrm>
        <a:prstGeom prst="rightArrow">
          <a:avLst>
            <a:gd name="adj1" fmla="val 50000"/>
            <a:gd name="adj2" fmla="val 50000"/>
          </a:avLst>
        </a:prstGeom>
        <a:ln/>
      </xdr:spPr>
      <xdr:style>
        <a:lnRef idx="2">
          <a:schemeClr val="accent1">
            <a:shade val="50000"/>
          </a:schemeClr>
        </a:lnRef>
        <a:fillRef idx="1">
          <a:schemeClr val="accent1"/>
        </a:fillRef>
        <a:effectRef idx="0">
          <a:schemeClr val="accent1"/>
        </a:effectRef>
        <a:fontRef idx="minor"/>
      </xdr:style>
    </xdr:sp>
    <xdr:clientData/>
  </xdr:twoCellAnchor>
</xdr:wsDr>
</file>

<file path=xl/externalLinks/_rels/externalLink1.xml.rels><?xml version="1.0" encoding="UTF-8"?>
<Relationships xmlns="http://schemas.openxmlformats.org/package/2006/relationships"><Relationship Id="rId1" Type="http://schemas.openxmlformats.org/officeDocument/2006/relationships/externalLinkPath" Target="Annexe-Guide-06.2021.V6.xlsx"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Details"/>
      <sheetName val="1-Delimitation-zones"/>
      <sheetName val="2-Ecosyst.-impactes-Surf."/>
      <sheetName val="3-Priorisation-SE"/>
      <sheetName val="4-Evaluation-Service-Condition"/>
      <sheetName val="5-Bilan"/>
      <sheetName val="A1. Mat_impact_potentiel "/>
      <sheetName val="A2. Reference_Condition"/>
      <sheetName val="A3 Mat_capacite_basse"/>
      <sheetName val="A4. Mat_capacite_moyenne"/>
      <sheetName val="A5. Mat_capacite_Haute"/>
      <sheetName val="A6. Mat_EcartType"/>
    </sheetNames>
    <sheetDataSet>
      <sheetData sheetId="0"/>
      <sheetData sheetId="1"/>
      <sheetData sheetId="2"/>
      <sheetData sheetId="3"/>
      <sheetData sheetId="4">
        <row r="60">
          <cell r="N60">
            <v>5</v>
          </cell>
          <cell r="O60">
            <v>3.35536396728725</v>
          </cell>
          <cell r="P60">
            <v>2.82293333333333</v>
          </cell>
          <cell r="Q60">
            <v>0</v>
          </cell>
          <cell r="R60">
            <v>0.0343333333333333</v>
          </cell>
          <cell r="S60">
            <v>0</v>
          </cell>
          <cell r="T60">
            <v>1</v>
          </cell>
          <cell r="U60">
            <v>2.9</v>
          </cell>
        </row>
        <row r="61">
          <cell r="N61">
            <v>4.75565133777085</v>
          </cell>
          <cell r="O61">
            <v>4.35536396728725</v>
          </cell>
          <cell r="P61">
            <v>2.01046690610157</v>
          </cell>
          <cell r="Q61">
            <v>0</v>
          </cell>
          <cell r="R61">
            <v>0</v>
          </cell>
          <cell r="S61">
            <v>1.13868378132371</v>
          </cell>
          <cell r="T61">
            <v>1.5</v>
          </cell>
          <cell r="U61">
            <v>1.63649093239539</v>
          </cell>
        </row>
        <row r="62">
          <cell r="N62">
            <v>3.63173333333333</v>
          </cell>
          <cell r="O62">
            <v>2.92793333333333</v>
          </cell>
          <cell r="P62">
            <v>1.31904210692349</v>
          </cell>
          <cell r="Q62">
            <v>0</v>
          </cell>
          <cell r="R62">
            <v>0.0314</v>
          </cell>
          <cell r="S62">
            <v>0</v>
          </cell>
          <cell r="T62">
            <v>1.92964843313031</v>
          </cell>
          <cell r="U62">
            <v>1.96083791078723</v>
          </cell>
        </row>
        <row r="63">
          <cell r="N63">
            <v>4.1726</v>
          </cell>
          <cell r="O63">
            <v>3.19466666666667</v>
          </cell>
          <cell r="P63">
            <v>1.98258643004236</v>
          </cell>
          <cell r="Q63">
            <v>0</v>
          </cell>
          <cell r="R63">
            <v>0</v>
          </cell>
          <cell r="S63">
            <v>0</v>
          </cell>
          <cell r="T63">
            <v>0.6</v>
          </cell>
          <cell r="U63">
            <v>2.07127232234016</v>
          </cell>
        </row>
        <row r="64">
          <cell r="N64">
            <v>1.63275845544736</v>
          </cell>
          <cell r="O64">
            <v>3.8092</v>
          </cell>
          <cell r="P64">
            <v>0</v>
          </cell>
          <cell r="Q64">
            <v>0</v>
          </cell>
          <cell r="R64">
            <v>0</v>
          </cell>
          <cell r="S64">
            <v>0</v>
          </cell>
          <cell r="T64">
            <v>1.2</v>
          </cell>
          <cell r="U64">
            <v>0</v>
          </cell>
        </row>
        <row r="65">
          <cell r="N65">
            <v>5</v>
          </cell>
          <cell r="O65">
            <v>3.44291093253173</v>
          </cell>
          <cell r="P65">
            <v>1.19557350028439</v>
          </cell>
          <cell r="Q65">
            <v>0</v>
          </cell>
          <cell r="R65">
            <v>0</v>
          </cell>
          <cell r="S65">
            <v>0</v>
          </cell>
          <cell r="T65">
            <v>1.7</v>
          </cell>
          <cell r="U65">
            <v>1.1</v>
          </cell>
        </row>
        <row r="66">
          <cell r="N66">
            <v>5</v>
          </cell>
          <cell r="O66">
            <v>3.72872767765984</v>
          </cell>
          <cell r="P66">
            <v>1.84478645661331</v>
          </cell>
          <cell r="Q66">
            <v>0</v>
          </cell>
          <cell r="R66">
            <v>0</v>
          </cell>
          <cell r="S66">
            <v>0</v>
          </cell>
          <cell r="T66">
            <v>0</v>
          </cell>
          <cell r="U66">
            <v>1.9316382813366</v>
          </cell>
        </row>
        <row r="67">
          <cell r="N67">
            <v>3.01006943689515</v>
          </cell>
          <cell r="O67">
            <v>3.4684</v>
          </cell>
          <cell r="P67">
            <v>0.253965673434349</v>
          </cell>
          <cell r="Q67">
            <v>0</v>
          </cell>
          <cell r="R67">
            <v>0.0348666666666667</v>
          </cell>
          <cell r="S67">
            <v>0</v>
          </cell>
          <cell r="T67">
            <v>1.1</v>
          </cell>
          <cell r="U67">
            <v>0.065135077019711</v>
          </cell>
        </row>
        <row r="68">
          <cell r="N68">
            <v>3.85733333333333</v>
          </cell>
          <cell r="O68">
            <v>2.03353333333333</v>
          </cell>
          <cell r="P68">
            <v>0.235778103406733</v>
          </cell>
          <cell r="Q68">
            <v>0</v>
          </cell>
          <cell r="R68">
            <v>0.4012</v>
          </cell>
          <cell r="S68">
            <v>0</v>
          </cell>
          <cell r="T68">
            <v>0.1</v>
          </cell>
          <cell r="U68">
            <v>0.537833445026608</v>
          </cell>
        </row>
        <row r="69">
          <cell r="N69">
            <v>4.06126666666667</v>
          </cell>
          <cell r="O69">
            <v>2.3792</v>
          </cell>
          <cell r="P69">
            <v>0.322833682422318</v>
          </cell>
          <cell r="Q69">
            <v>0</v>
          </cell>
          <cell r="R69">
            <v>0.635933333333333</v>
          </cell>
          <cell r="S69">
            <v>0</v>
          </cell>
          <cell r="T69">
            <v>0.2</v>
          </cell>
          <cell r="U69">
            <v>0.589166826056077</v>
          </cell>
        </row>
        <row r="70">
          <cell r="N70">
            <v>4.22826666666667</v>
          </cell>
          <cell r="O70">
            <v>2.7242</v>
          </cell>
          <cell r="P70">
            <v>0.629602446439317</v>
          </cell>
          <cell r="Q70">
            <v>0</v>
          </cell>
          <cell r="R70">
            <v>0.336133333333333</v>
          </cell>
          <cell r="S70">
            <v>0</v>
          </cell>
          <cell r="T70">
            <v>0.4</v>
          </cell>
          <cell r="U70">
            <v>0.902444770073399</v>
          </cell>
        </row>
        <row r="71">
          <cell r="N71">
            <v>4.27285333333333</v>
          </cell>
          <cell r="O71">
            <v>1.93913333333333</v>
          </cell>
          <cell r="P71">
            <v>0.562348924983349</v>
          </cell>
          <cell r="Q71">
            <v>0</v>
          </cell>
          <cell r="R71">
            <v>0.597333333333333</v>
          </cell>
          <cell r="S71">
            <v>0</v>
          </cell>
          <cell r="T71">
            <v>0.2</v>
          </cell>
          <cell r="U71">
            <v>1.47365659733767</v>
          </cell>
        </row>
        <row r="72">
          <cell r="N72">
            <v>4.194</v>
          </cell>
          <cell r="O72">
            <v>2.49193333333333</v>
          </cell>
          <cell r="P72">
            <v>0.802555070714835</v>
          </cell>
          <cell r="Q72">
            <v>0</v>
          </cell>
          <cell r="R72">
            <v>0.657333333333333</v>
          </cell>
          <cell r="S72">
            <v>0.0367708669499103</v>
          </cell>
          <cell r="T72">
            <v>0.5</v>
          </cell>
          <cell r="U72">
            <v>1.55078737599502</v>
          </cell>
        </row>
        <row r="77">
          <cell r="N77">
            <v>4.60113333333333</v>
          </cell>
          <cell r="O77">
            <v>3.35536396728725</v>
          </cell>
          <cell r="P77">
            <v>1.65644868679215</v>
          </cell>
          <cell r="Q77">
            <v>0</v>
          </cell>
          <cell r="R77">
            <v>0.0343333333333333</v>
          </cell>
          <cell r="S77">
            <v>0.0473594179399808</v>
          </cell>
          <cell r="T77">
            <v>1</v>
          </cell>
          <cell r="U77">
            <v>2.9</v>
          </cell>
        </row>
        <row r="78">
          <cell r="N78">
            <v>4.37053333333333</v>
          </cell>
          <cell r="O78">
            <v>4.35536396728725</v>
          </cell>
          <cell r="P78">
            <v>2.01046690610157</v>
          </cell>
          <cell r="Q78">
            <v>0</v>
          </cell>
          <cell r="R78">
            <v>0</v>
          </cell>
          <cell r="S78">
            <v>1.13868378132371</v>
          </cell>
          <cell r="T78">
            <v>1.5</v>
          </cell>
          <cell r="U78">
            <v>1.63649093239539</v>
          </cell>
        </row>
        <row r="79">
          <cell r="N79">
            <v>3.63173333333333</v>
          </cell>
          <cell r="O79">
            <v>2.92793333333333</v>
          </cell>
          <cell r="P79">
            <v>1.31904210692349</v>
          </cell>
          <cell r="Q79">
            <v>0</v>
          </cell>
          <cell r="R79">
            <v>0.0314</v>
          </cell>
          <cell r="S79">
            <v>0</v>
          </cell>
          <cell r="T79">
            <v>1.92964843313031</v>
          </cell>
          <cell r="U79">
            <v>1.96083791078723</v>
          </cell>
        </row>
        <row r="80">
          <cell r="N80">
            <v>4.1726</v>
          </cell>
          <cell r="O80">
            <v>3.19466666666667</v>
          </cell>
          <cell r="P80">
            <v>1.98258643004236</v>
          </cell>
          <cell r="Q80">
            <v>0</v>
          </cell>
          <cell r="R80">
            <v>0</v>
          </cell>
          <cell r="S80">
            <v>0</v>
          </cell>
          <cell r="T80">
            <v>0.6</v>
          </cell>
          <cell r="U80">
            <v>2.07127232234016</v>
          </cell>
        </row>
        <row r="81">
          <cell r="N81">
            <v>0.9566</v>
          </cell>
          <cell r="O81">
            <v>3.8092</v>
          </cell>
          <cell r="P81">
            <v>0</v>
          </cell>
          <cell r="Q81">
            <v>0</v>
          </cell>
          <cell r="R81">
            <v>0</v>
          </cell>
          <cell r="S81">
            <v>0</v>
          </cell>
          <cell r="T81">
            <v>1.2</v>
          </cell>
          <cell r="U81">
            <v>0</v>
          </cell>
        </row>
        <row r="82">
          <cell r="N82">
            <v>3.82933333333333</v>
          </cell>
          <cell r="O82">
            <v>3.44291093253173</v>
          </cell>
          <cell r="P82">
            <v>1.19557350028439</v>
          </cell>
          <cell r="Q82">
            <v>0</v>
          </cell>
          <cell r="R82">
            <v>0</v>
          </cell>
          <cell r="S82">
            <v>0</v>
          </cell>
          <cell r="T82">
            <v>1.7</v>
          </cell>
          <cell r="U82">
            <v>1.1</v>
          </cell>
        </row>
        <row r="83">
          <cell r="N83">
            <v>3.82753333333333</v>
          </cell>
          <cell r="O83">
            <v>3.72872767765984</v>
          </cell>
          <cell r="P83">
            <v>1.84478645661331</v>
          </cell>
          <cell r="Q83">
            <v>0</v>
          </cell>
          <cell r="R83">
            <v>0</v>
          </cell>
          <cell r="S83">
            <v>0</v>
          </cell>
          <cell r="T83">
            <v>0</v>
          </cell>
          <cell r="U83">
            <v>1.9316382813366</v>
          </cell>
        </row>
        <row r="84">
          <cell r="N84">
            <v>1.51286666666667</v>
          </cell>
          <cell r="O84">
            <v>3.4684</v>
          </cell>
          <cell r="P84">
            <v>0.253965673434349</v>
          </cell>
          <cell r="Q84">
            <v>0</v>
          </cell>
          <cell r="R84">
            <v>0</v>
          </cell>
          <cell r="S84">
            <v>0</v>
          </cell>
          <cell r="T84">
            <v>1.1</v>
          </cell>
          <cell r="U84">
            <v>0.065135077019711</v>
          </cell>
        </row>
        <row r="85">
          <cell r="N85">
            <v>3.85733333333333</v>
          </cell>
          <cell r="O85">
            <v>2.03353333333333</v>
          </cell>
          <cell r="P85">
            <v>0.235778103406733</v>
          </cell>
          <cell r="Q85">
            <v>0</v>
          </cell>
          <cell r="R85">
            <v>0</v>
          </cell>
          <cell r="S85">
            <v>0</v>
          </cell>
          <cell r="T85">
            <v>0.1</v>
          </cell>
          <cell r="U85">
            <v>0.537833445026608</v>
          </cell>
        </row>
        <row r="86">
          <cell r="N86">
            <v>4.06126666666667</v>
          </cell>
          <cell r="O86">
            <v>2.3792</v>
          </cell>
          <cell r="P86">
            <v>0.322833682422318</v>
          </cell>
          <cell r="Q86">
            <v>0</v>
          </cell>
          <cell r="R86">
            <v>0</v>
          </cell>
          <cell r="S86">
            <v>0</v>
          </cell>
          <cell r="T86">
            <v>0.2</v>
          </cell>
          <cell r="U86">
            <v>0.589166826056077</v>
          </cell>
        </row>
        <row r="87">
          <cell r="N87">
            <v>4.22826666666667</v>
          </cell>
          <cell r="O87">
            <v>2.7242</v>
          </cell>
          <cell r="P87">
            <v>0.629602446439317</v>
          </cell>
          <cell r="Q87">
            <v>0</v>
          </cell>
          <cell r="R87">
            <v>0</v>
          </cell>
          <cell r="S87">
            <v>0</v>
          </cell>
          <cell r="T87">
            <v>0.4</v>
          </cell>
          <cell r="U87">
            <v>0.902444770073399</v>
          </cell>
        </row>
        <row r="88">
          <cell r="N88">
            <v>4.27285333333333</v>
          </cell>
          <cell r="O88">
            <v>1.93913333333333</v>
          </cell>
          <cell r="P88">
            <v>0.562348924983349</v>
          </cell>
          <cell r="Q88">
            <v>0</v>
          </cell>
          <cell r="R88">
            <v>0</v>
          </cell>
          <cell r="S88">
            <v>0</v>
          </cell>
          <cell r="T88">
            <v>0.2</v>
          </cell>
          <cell r="U88">
            <v>1.47365659733767</v>
          </cell>
        </row>
        <row r="89">
          <cell r="N89">
            <v>4.194</v>
          </cell>
          <cell r="O89">
            <v>2.49193333333333</v>
          </cell>
          <cell r="P89">
            <v>0.802555070714835</v>
          </cell>
          <cell r="Q89">
            <v>0</v>
          </cell>
          <cell r="R89">
            <v>0</v>
          </cell>
          <cell r="S89">
            <v>0.0367708669499103</v>
          </cell>
          <cell r="T89">
            <v>0.5</v>
          </cell>
          <cell r="U89">
            <v>1.55078737599502</v>
          </cell>
        </row>
      </sheetData>
      <sheetData sheetId="5"/>
      <sheetData sheetId="6"/>
      <sheetData sheetId="7"/>
      <sheetData sheetId="8"/>
      <sheetData sheetId="9"/>
      <sheetData sheetId="10"/>
      <sheetData sheetId="11"/>
    </sheetDataSet>
  </externalBook>
</externalLink>
</file>

<file path=xl/worksheets/_rels/sheet1.xml.rels><?xml version="1.0" encoding="UTF-8"?>
<Relationships xmlns="http://schemas.openxmlformats.org/package/2006/relationships"><Relationship Id="rId1" Type="http://schemas.openxmlformats.org/officeDocument/2006/relationships/drawing" Target="../drawings/drawing1.xml"/>
</Relationships>
</file>

<file path=xl/worksheets/_rels/sheet2.xml.rels><?xml version="1.0" encoding="UTF-8"?>
<Relationships xmlns="http://schemas.openxmlformats.org/package/2006/relationships"><Relationship Id="rId1" Type="http://schemas.openxmlformats.org/officeDocument/2006/relationships/drawing" Target="../drawings/drawing2.xml"/>
</Relationships>
</file>

<file path=xl/worksheets/_rels/sheet4.xml.rels><?xml version="1.0" encoding="UTF-8"?>
<Relationships xmlns="http://schemas.openxmlformats.org/package/2006/relationships"><Relationship Id="rId1" Type="http://schemas.openxmlformats.org/officeDocument/2006/relationships/drawing" Target="../drawings/drawing3.xml"/>
</Relationships>
</file>

<file path=xl/worksheets/_rels/sheet5.xml.rels><?xml version="1.0" encoding="UTF-8"?>
<Relationships xmlns="http://schemas.openxmlformats.org/package/2006/relationships"><Relationship Id="rId1" Type="http://schemas.openxmlformats.org/officeDocument/2006/relationships/drawing" Target="../drawings/drawing4.xml"/>
</Relationships>
</file>

<file path=xl/worksheets/_rels/sheet6.xml.rels><?xml version="1.0" encoding="UTF-8"?>
<Relationships xmlns="http://schemas.openxmlformats.org/package/2006/relationships"><Relationship Id="rId1" Type="http://schemas.openxmlformats.org/officeDocument/2006/relationships/drawing" Target="../drawings/drawing5.xml"/>
</Relationships>
</file>

<file path=xl/worksheets/_rels/sheet7.xml.rels><?xml version="1.0" encoding="UTF-8"?>
<Relationships xmlns="http://schemas.openxmlformats.org/package/2006/relationships"><Relationship Id="rId1" Type="http://schemas.openxmlformats.org/officeDocument/2006/relationships/drawing" Target="../drawings/drawing6.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H56"/>
  <sheetViews>
    <sheetView showFormulas="false" showGridLines="true" showRowColHeaders="true" showZeros="true" rightToLeft="false" tabSelected="true" showOutlineSymbols="true" defaultGridColor="true" view="normal" topLeftCell="A22" colorId="64" zoomScale="100" zoomScaleNormal="100" zoomScalePageLayoutView="100" workbookViewId="0">
      <selection pane="topLeft" activeCell="B55" activeCellId="0" sqref="B55"/>
    </sheetView>
  </sheetViews>
  <sheetFormatPr defaultRowHeight="14.55" zeroHeight="false" outlineLevelRow="0" outlineLevelCol="0"/>
  <cols>
    <col collapsed="false" customWidth="true" hidden="false" outlineLevel="0" max="1025" min="1" style="1" width="10.99"/>
  </cols>
  <sheetData>
    <row r="1" customFormat="false" ht="14.4" hidden="false" customHeight="true" outlineLevel="0" collapsed="false">
      <c r="A1" s="2" t="s">
        <v>0</v>
      </c>
      <c r="B1" s="2"/>
      <c r="C1" s="2"/>
      <c r="D1" s="2"/>
      <c r="E1" s="2"/>
      <c r="F1" s="2"/>
      <c r="G1" s="2"/>
      <c r="H1" s="3" t="s">
        <v>1</v>
      </c>
    </row>
    <row r="2" customFormat="false" ht="14.4" hidden="false" customHeight="true" outlineLevel="0" collapsed="false">
      <c r="A2" s="2"/>
      <c r="B2" s="2"/>
      <c r="C2" s="2"/>
      <c r="D2" s="2"/>
      <c r="E2" s="2"/>
      <c r="F2" s="2"/>
      <c r="G2" s="2"/>
      <c r="H2" s="3" t="s">
        <v>2</v>
      </c>
    </row>
    <row r="3" customFormat="false" ht="14.4" hidden="false" customHeight="true" outlineLevel="0" collapsed="false">
      <c r="A3" s="2"/>
      <c r="B3" s="2"/>
      <c r="C3" s="2"/>
      <c r="D3" s="2"/>
      <c r="E3" s="2"/>
      <c r="F3" s="2"/>
      <c r="G3" s="2"/>
    </row>
    <row r="4" customFormat="false" ht="14.4" hidden="false" customHeight="true" outlineLevel="0" collapsed="false">
      <c r="A4" s="2"/>
      <c r="B4" s="2"/>
      <c r="C4" s="2"/>
      <c r="D4" s="2"/>
      <c r="E4" s="2"/>
      <c r="F4" s="2"/>
      <c r="G4" s="2"/>
    </row>
    <row r="5" customFormat="false" ht="14.55" hidden="false" customHeight="false" outlineLevel="0" collapsed="false">
      <c r="A5" s="2"/>
      <c r="B5" s="2"/>
      <c r="C5" s="2"/>
      <c r="D5" s="2"/>
      <c r="E5" s="2"/>
      <c r="F5" s="2"/>
      <c r="G5" s="2"/>
    </row>
    <row r="8" customFormat="false" ht="14.55" hidden="false" customHeight="false" outlineLevel="0" collapsed="false">
      <c r="A8" s="4" t="s">
        <v>3</v>
      </c>
    </row>
    <row r="9" customFormat="false" ht="14.55" hidden="false" customHeight="false" outlineLevel="0" collapsed="false">
      <c r="A9" s="1" t="s">
        <v>4</v>
      </c>
    </row>
    <row r="10" customFormat="false" ht="14.55" hidden="false" customHeight="false" outlineLevel="0" collapsed="false">
      <c r="A10" s="5" t="s">
        <v>5</v>
      </c>
    </row>
    <row r="12" s="7" customFormat="true" ht="14.55" hidden="false" customHeight="false" outlineLevel="0" collapsed="false">
      <c r="A12" s="6" t="s">
        <v>6</v>
      </c>
    </row>
    <row r="13" customFormat="false" ht="14.55" hidden="false" customHeight="false" outlineLevel="0" collapsed="false">
      <c r="A13" s="8"/>
      <c r="B13" s="1" t="s">
        <v>7</v>
      </c>
    </row>
    <row r="14" customFormat="false" ht="14.55" hidden="false" customHeight="false" outlineLevel="0" collapsed="false">
      <c r="B14" s="1" t="s">
        <v>8</v>
      </c>
    </row>
    <row r="15" customFormat="false" ht="14.55" hidden="false" customHeight="false" outlineLevel="0" collapsed="false">
      <c r="C15" s="9" t="s">
        <v>9</v>
      </c>
    </row>
    <row r="17" customFormat="false" ht="14.55" hidden="false" customHeight="false" outlineLevel="0" collapsed="false">
      <c r="A17" s="10" t="s">
        <v>10</v>
      </c>
    </row>
    <row r="18" customFormat="false" ht="14.55" hidden="false" customHeight="false" outlineLevel="0" collapsed="false">
      <c r="C18" s="9" t="s">
        <v>11</v>
      </c>
    </row>
    <row r="19" customFormat="false" ht="14.55" hidden="false" customHeight="false" outlineLevel="0" collapsed="false">
      <c r="A19" s="8"/>
    </row>
    <row r="20" customFormat="false" ht="14.55" hidden="false" customHeight="false" outlineLevel="0" collapsed="false">
      <c r="A20" s="10" t="s">
        <v>12</v>
      </c>
    </row>
    <row r="21" customFormat="false" ht="14.55" hidden="false" customHeight="false" outlineLevel="0" collapsed="false">
      <c r="A21" s="8"/>
      <c r="B21" s="1" t="s">
        <v>13</v>
      </c>
    </row>
    <row r="22" customFormat="false" ht="14.55" hidden="false" customHeight="false" outlineLevel="0" collapsed="false">
      <c r="B22" s="1" t="s">
        <v>14</v>
      </c>
    </row>
    <row r="23" customFormat="false" ht="14.55" hidden="false" customHeight="false" outlineLevel="0" collapsed="false">
      <c r="B23" s="1" t="s">
        <v>15</v>
      </c>
    </row>
    <row r="24" customFormat="false" ht="14.55" hidden="false" customHeight="false" outlineLevel="0" collapsed="false">
      <c r="B24" s="1" t="s">
        <v>16</v>
      </c>
    </row>
    <row r="25" customFormat="false" ht="14.55" hidden="false" customHeight="false" outlineLevel="0" collapsed="false">
      <c r="B25" s="1" t="s">
        <v>17</v>
      </c>
    </row>
    <row r="26" customFormat="false" ht="14.55" hidden="false" customHeight="false" outlineLevel="0" collapsed="false">
      <c r="C26" s="9" t="s">
        <v>18</v>
      </c>
    </row>
    <row r="28" customFormat="false" ht="14.55" hidden="false" customHeight="false" outlineLevel="0" collapsed="false">
      <c r="A28" s="10" t="s">
        <v>19</v>
      </c>
    </row>
    <row r="29" customFormat="false" ht="14.55" hidden="false" customHeight="false" outlineLevel="0" collapsed="false">
      <c r="B29" s="1" t="s">
        <v>20</v>
      </c>
    </row>
    <row r="30" customFormat="false" ht="14.55" hidden="false" customHeight="false" outlineLevel="0" collapsed="false">
      <c r="B30" s="1" t="s">
        <v>21</v>
      </c>
    </row>
    <row r="31" customFormat="false" ht="14.55" hidden="false" customHeight="false" outlineLevel="0" collapsed="false">
      <c r="A31" s="8"/>
      <c r="C31" s="5" t="s">
        <v>22</v>
      </c>
      <c r="D31" s="5"/>
    </row>
    <row r="32" customFormat="false" ht="14.55" hidden="false" customHeight="false" outlineLevel="0" collapsed="false">
      <c r="A32" s="8"/>
      <c r="C32" s="5" t="s">
        <v>23</v>
      </c>
      <c r="D32" s="5"/>
    </row>
    <row r="33" customFormat="false" ht="14.55" hidden="false" customHeight="false" outlineLevel="0" collapsed="false">
      <c r="A33" s="8"/>
      <c r="C33" s="5"/>
      <c r="E33" s="5" t="s">
        <v>24</v>
      </c>
    </row>
    <row r="34" customFormat="false" ht="14.55" hidden="false" customHeight="false" outlineLevel="0" collapsed="false">
      <c r="C34" s="5"/>
      <c r="E34" s="5" t="s">
        <v>25</v>
      </c>
    </row>
    <row r="35" customFormat="false" ht="14.55" hidden="false" customHeight="false" outlineLevel="0" collapsed="false">
      <c r="C35" s="5"/>
      <c r="E35" s="5" t="s">
        <v>26</v>
      </c>
    </row>
    <row r="36" customFormat="false" ht="14.55" hidden="false" customHeight="false" outlineLevel="0" collapsed="false">
      <c r="C36" s="5"/>
      <c r="D36" s="5" t="s">
        <v>27</v>
      </c>
      <c r="E36" s="5"/>
    </row>
    <row r="37" customFormat="false" ht="14.55" hidden="false" customHeight="false" outlineLevel="0" collapsed="false">
      <c r="A37" s="8"/>
      <c r="D37" s="5" t="s">
        <v>28</v>
      </c>
    </row>
    <row r="38" customFormat="false" ht="14.55" hidden="false" customHeight="false" outlineLevel="0" collapsed="false">
      <c r="D38" s="5" t="s">
        <v>29</v>
      </c>
    </row>
    <row r="39" customFormat="false" ht="14.55" hidden="false" customHeight="false" outlineLevel="0" collapsed="false">
      <c r="C39" s="5" t="s">
        <v>30</v>
      </c>
    </row>
    <row r="40" customFormat="false" ht="14.55" hidden="false" customHeight="false" outlineLevel="0" collapsed="false">
      <c r="C40" s="9" t="s">
        <v>31</v>
      </c>
    </row>
    <row r="42" customFormat="false" ht="14.55" hidden="false" customHeight="false" outlineLevel="0" collapsed="false">
      <c r="A42" s="10" t="s">
        <v>32</v>
      </c>
    </row>
    <row r="43" customFormat="false" ht="14.55" hidden="false" customHeight="false" outlineLevel="0" collapsed="false">
      <c r="A43" s="8"/>
      <c r="B43" s="1" t="s">
        <v>33</v>
      </c>
    </row>
    <row r="44" customFormat="false" ht="14.55" hidden="false" customHeight="false" outlineLevel="0" collapsed="false">
      <c r="C44" s="5" t="s">
        <v>34</v>
      </c>
    </row>
    <row r="45" customFormat="false" ht="14.55" hidden="false" customHeight="false" outlineLevel="0" collapsed="false">
      <c r="C45" s="5" t="s">
        <v>35</v>
      </c>
    </row>
    <row r="46" customFormat="false" ht="14.55" hidden="false" customHeight="false" outlineLevel="0" collapsed="false">
      <c r="C46" s="5" t="s">
        <v>36</v>
      </c>
    </row>
    <row r="47" customFormat="false" ht="14.55" hidden="false" customHeight="false" outlineLevel="0" collapsed="false">
      <c r="B47" s="1" t="s">
        <v>37</v>
      </c>
    </row>
    <row r="48" customFormat="false" ht="14.55" hidden="false" customHeight="false" outlineLevel="0" collapsed="false">
      <c r="B48" s="1" t="s">
        <v>38</v>
      </c>
    </row>
    <row r="49" customFormat="false" ht="14.55" hidden="false" customHeight="false" outlineLevel="0" collapsed="false">
      <c r="B49" s="1" t="s">
        <v>39</v>
      </c>
    </row>
    <row r="50" customFormat="false" ht="14.55" hidden="false" customHeight="false" outlineLevel="0" collapsed="false">
      <c r="C50" s="9" t="s">
        <v>40</v>
      </c>
    </row>
    <row r="52" customFormat="false" ht="14.55" hidden="false" customHeight="false" outlineLevel="0" collapsed="false">
      <c r="A52" s="10" t="s">
        <v>41</v>
      </c>
    </row>
    <row r="53" customFormat="false" ht="14.55" hidden="false" customHeight="false" outlineLevel="0" collapsed="false">
      <c r="B53" s="1" t="s">
        <v>42</v>
      </c>
    </row>
    <row r="54" customFormat="false" ht="14.55" hidden="false" customHeight="false" outlineLevel="0" collapsed="false">
      <c r="B54" s="1" t="s">
        <v>43</v>
      </c>
    </row>
    <row r="55" customFormat="false" ht="14.55" hidden="false" customHeight="false" outlineLevel="0" collapsed="false">
      <c r="B55" s="1" t="s">
        <v>44</v>
      </c>
    </row>
    <row r="56" customFormat="false" ht="14.55" hidden="false" customHeight="false" outlineLevel="0" collapsed="false">
      <c r="C56" s="9" t="s">
        <v>45</v>
      </c>
    </row>
  </sheetData>
  <mergeCells count="1">
    <mergeCell ref="A1:G5"/>
  </mergeCells>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drawing r:id="rId1"/>
</worksheet>
</file>

<file path=xl/worksheets/sheet10.xml><?xml version="1.0" encoding="utf-8"?>
<worksheet xmlns="http://schemas.openxmlformats.org/spreadsheetml/2006/main" xmlns:r="http://schemas.openxmlformats.org/officeDocument/2006/relationships">
  <sheetPr filterMode="false">
    <pageSetUpPr fitToPage="false"/>
  </sheetPr>
  <dimension ref="A1:AC49"/>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C24" activeCellId="0" sqref="C24"/>
    </sheetView>
  </sheetViews>
  <sheetFormatPr defaultRowHeight="14.55" zeroHeight="false" outlineLevelRow="0" outlineLevelCol="0"/>
  <cols>
    <col collapsed="false" customWidth="true" hidden="false" outlineLevel="0" max="1" min="1" style="525" width="9.44"/>
    <col collapsed="false" customWidth="true" hidden="false" outlineLevel="0" max="2" min="2" style="525" width="10.88"/>
    <col collapsed="false" customWidth="true" hidden="false" outlineLevel="0" max="3" min="3" style="525" width="63.44"/>
    <col collapsed="false" customWidth="true" hidden="false" outlineLevel="0" max="12" min="4" style="525" width="4.33"/>
    <col collapsed="false" customWidth="true" hidden="false" outlineLevel="0" max="14" min="13" style="525" width="5.33"/>
    <col collapsed="false" customWidth="true" hidden="false" outlineLevel="0" max="20" min="15" style="525" width="4.33"/>
    <col collapsed="false" customWidth="true" hidden="false" outlineLevel="0" max="21" min="21" style="525" width="6.56"/>
    <col collapsed="false" customWidth="true" hidden="false" outlineLevel="0" max="23" min="22" style="525" width="4.33"/>
    <col collapsed="false" customWidth="true" hidden="false" outlineLevel="0" max="28" min="24" style="525" width="4.1"/>
    <col collapsed="false" customWidth="true" hidden="false" outlineLevel="0" max="1025" min="29" style="525" width="9.11"/>
  </cols>
  <sheetData>
    <row r="1" customFormat="false" ht="16.6" hidden="false" customHeight="true" outlineLevel="0" collapsed="false">
      <c r="D1" s="526" t="s">
        <v>267</v>
      </c>
      <c r="E1" s="526"/>
      <c r="F1" s="526"/>
      <c r="G1" s="526"/>
      <c r="H1" s="526"/>
      <c r="I1" s="526"/>
      <c r="J1" s="526"/>
      <c r="K1" s="526"/>
      <c r="L1" s="526"/>
      <c r="M1" s="526"/>
      <c r="N1" s="526"/>
      <c r="O1" s="527" t="s">
        <v>268</v>
      </c>
      <c r="P1" s="527"/>
      <c r="Q1" s="527"/>
      <c r="R1" s="527"/>
      <c r="S1" s="527"/>
      <c r="T1" s="527"/>
      <c r="U1" s="527"/>
      <c r="V1" s="527"/>
      <c r="W1" s="527"/>
      <c r="X1" s="453" t="s">
        <v>269</v>
      </c>
      <c r="Y1" s="453"/>
      <c r="Z1" s="453"/>
      <c r="AA1" s="453"/>
      <c r="AB1" s="453"/>
    </row>
    <row r="2" customFormat="false" ht="291.75" hidden="false" customHeight="true" outlineLevel="0" collapsed="false">
      <c r="A2" s="528"/>
      <c r="B2" s="529"/>
      <c r="C2" s="530" t="s">
        <v>302</v>
      </c>
      <c r="D2" s="531" t="s">
        <v>270</v>
      </c>
      <c r="E2" s="532" t="s">
        <v>271</v>
      </c>
      <c r="F2" s="532" t="s">
        <v>123</v>
      </c>
      <c r="G2" s="533" t="s">
        <v>272</v>
      </c>
      <c r="H2" s="533" t="s">
        <v>126</v>
      </c>
      <c r="I2" s="532" t="s">
        <v>127</v>
      </c>
      <c r="J2" s="534" t="s">
        <v>128</v>
      </c>
      <c r="K2" s="532" t="s">
        <v>129</v>
      </c>
      <c r="L2" s="532" t="s">
        <v>130</v>
      </c>
      <c r="M2" s="532" t="s">
        <v>131</v>
      </c>
      <c r="N2" s="535" t="s">
        <v>132</v>
      </c>
      <c r="O2" s="536" t="s">
        <v>133</v>
      </c>
      <c r="P2" s="537" t="s">
        <v>134</v>
      </c>
      <c r="Q2" s="537" t="s">
        <v>135</v>
      </c>
      <c r="R2" s="537" t="s">
        <v>136</v>
      </c>
      <c r="S2" s="537" t="s">
        <v>137</v>
      </c>
      <c r="T2" s="537" t="s">
        <v>138</v>
      </c>
      <c r="U2" s="537" t="s">
        <v>273</v>
      </c>
      <c r="V2" s="537" t="s">
        <v>140</v>
      </c>
      <c r="W2" s="538" t="s">
        <v>142</v>
      </c>
      <c r="X2" s="463" t="s">
        <v>143</v>
      </c>
      <c r="Y2" s="464" t="s">
        <v>144</v>
      </c>
      <c r="Z2" s="464" t="s">
        <v>145</v>
      </c>
      <c r="AA2" s="464" t="s">
        <v>146</v>
      </c>
      <c r="AB2" s="465" t="s">
        <v>147</v>
      </c>
      <c r="AC2" s="539"/>
    </row>
    <row r="3" customFormat="false" ht="15.3" hidden="false" customHeight="false" outlineLevel="0" collapsed="false">
      <c r="A3" s="540"/>
      <c r="B3" s="541" t="s">
        <v>303</v>
      </c>
      <c r="C3" s="542" t="s">
        <v>304</v>
      </c>
      <c r="D3" s="543" t="s">
        <v>305</v>
      </c>
      <c r="E3" s="544" t="s">
        <v>306</v>
      </c>
      <c r="F3" s="544" t="s">
        <v>307</v>
      </c>
      <c r="G3" s="544" t="s">
        <v>308</v>
      </c>
      <c r="H3" s="543" t="s">
        <v>309</v>
      </c>
      <c r="I3" s="544" t="s">
        <v>310</v>
      </c>
      <c r="J3" s="544" t="s">
        <v>311</v>
      </c>
      <c r="K3" s="544" t="s">
        <v>312</v>
      </c>
      <c r="L3" s="543" t="s">
        <v>313</v>
      </c>
      <c r="M3" s="544" t="s">
        <v>314</v>
      </c>
      <c r="N3" s="545" t="s">
        <v>315</v>
      </c>
      <c r="O3" s="546" t="s">
        <v>316</v>
      </c>
      <c r="P3" s="547" t="s">
        <v>317</v>
      </c>
      <c r="Q3" s="547" t="s">
        <v>318</v>
      </c>
      <c r="R3" s="547" t="s">
        <v>319</v>
      </c>
      <c r="S3" s="547" t="s">
        <v>320</v>
      </c>
      <c r="T3" s="547" t="s">
        <v>321</v>
      </c>
      <c r="U3" s="547" t="s">
        <v>322</v>
      </c>
      <c r="V3" s="547" t="s">
        <v>323</v>
      </c>
      <c r="W3" s="548" t="s">
        <v>324</v>
      </c>
      <c r="X3" s="549" t="s">
        <v>325</v>
      </c>
      <c r="Y3" s="550" t="s">
        <v>326</v>
      </c>
      <c r="Z3" s="550" t="s">
        <v>327</v>
      </c>
      <c r="AA3" s="550" t="s">
        <v>328</v>
      </c>
      <c r="AB3" s="551" t="s">
        <v>329</v>
      </c>
      <c r="AC3" s="552"/>
    </row>
    <row r="4" customFormat="false" ht="18.75" hidden="false" customHeight="true" outlineLevel="0" collapsed="false">
      <c r="A4" s="553" t="s">
        <v>330</v>
      </c>
      <c r="B4" s="554" t="s">
        <v>331</v>
      </c>
      <c r="C4" s="555" t="s">
        <v>332</v>
      </c>
      <c r="D4" s="556" t="n">
        <v>1.55708906746827</v>
      </c>
      <c r="E4" s="557" t="n">
        <v>0.0672415064029301</v>
      </c>
      <c r="F4" s="557" t="n">
        <v>0</v>
      </c>
      <c r="G4" s="557" t="n">
        <v>2.9333147943821</v>
      </c>
      <c r="H4" s="557" t="n">
        <v>0.306666116702523</v>
      </c>
      <c r="I4" s="557" t="n">
        <v>0.537835576425893</v>
      </c>
      <c r="J4" s="557" t="n">
        <v>0</v>
      </c>
      <c r="K4" s="557" t="n">
        <v>0</v>
      </c>
      <c r="L4" s="557" t="n">
        <v>0</v>
      </c>
      <c r="M4" s="557" t="n">
        <v>1.06207555249516</v>
      </c>
      <c r="N4" s="558" t="n">
        <v>0.00255507071483541</v>
      </c>
      <c r="O4" s="556" t="n">
        <v>0</v>
      </c>
      <c r="P4" s="557" t="n">
        <v>1.58119521902566</v>
      </c>
      <c r="Q4" s="557" t="n">
        <v>0</v>
      </c>
      <c r="R4" s="557" t="n">
        <v>2.91721941599258</v>
      </c>
      <c r="S4" s="557" t="n">
        <v>3.21046690610157</v>
      </c>
      <c r="T4" s="557" t="n">
        <v>0</v>
      </c>
      <c r="U4" s="557" t="n">
        <v>0</v>
      </c>
      <c r="V4" s="557" t="n">
        <v>0.747415816740757</v>
      </c>
      <c r="W4" s="559" t="n">
        <v>0</v>
      </c>
      <c r="X4" s="560" t="n">
        <v>2.17811978994664</v>
      </c>
      <c r="Y4" s="561" t="n">
        <v>2.81341672642007</v>
      </c>
      <c r="Z4" s="561" t="n">
        <v>3.06498836242272</v>
      </c>
      <c r="AA4" s="561" t="n">
        <v>3.25379573749139</v>
      </c>
      <c r="AB4" s="561" t="n">
        <v>2.83867906969915</v>
      </c>
      <c r="AC4" s="562" t="s">
        <v>331</v>
      </c>
    </row>
    <row r="5" customFormat="false" ht="18.75" hidden="false" customHeight="true" outlineLevel="0" collapsed="false">
      <c r="A5" s="553"/>
      <c r="B5" s="563" t="s">
        <v>333</v>
      </c>
      <c r="C5" s="564" t="s">
        <v>334</v>
      </c>
      <c r="D5" s="140" t="n">
        <v>0</v>
      </c>
      <c r="E5" s="141" t="n">
        <v>0</v>
      </c>
      <c r="F5" s="141" t="n">
        <v>0</v>
      </c>
      <c r="G5" s="141" t="n">
        <v>1.02025165233618</v>
      </c>
      <c r="H5" s="141" t="n">
        <v>0</v>
      </c>
      <c r="I5" s="141" t="n">
        <v>0.197934841200668</v>
      </c>
      <c r="J5" s="141" t="n">
        <v>0</v>
      </c>
      <c r="K5" s="141" t="n">
        <v>0</v>
      </c>
      <c r="L5" s="141" t="n">
        <v>0</v>
      </c>
      <c r="M5" s="141" t="n">
        <v>0</v>
      </c>
      <c r="N5" s="565" t="n">
        <v>0</v>
      </c>
      <c r="O5" s="140" t="n">
        <v>0</v>
      </c>
      <c r="P5" s="141" t="n">
        <v>0</v>
      </c>
      <c r="Q5" s="141" t="n">
        <v>0</v>
      </c>
      <c r="R5" s="141" t="n">
        <v>0</v>
      </c>
      <c r="S5" s="141" t="n">
        <v>0</v>
      </c>
      <c r="T5" s="141" t="n">
        <v>0</v>
      </c>
      <c r="U5" s="141" t="n">
        <v>0</v>
      </c>
      <c r="V5" s="141" t="n">
        <v>0</v>
      </c>
      <c r="W5" s="566" t="n">
        <v>0</v>
      </c>
      <c r="X5" s="567" t="n">
        <v>0</v>
      </c>
      <c r="Y5" s="141" t="n">
        <v>0.121445918106927</v>
      </c>
      <c r="Z5" s="141" t="n">
        <v>0.207383357586171</v>
      </c>
      <c r="AA5" s="141" t="n">
        <v>0</v>
      </c>
      <c r="AB5" s="141" t="n">
        <v>0.341400531984199</v>
      </c>
      <c r="AC5" s="568" t="s">
        <v>333</v>
      </c>
    </row>
    <row r="6" customFormat="false" ht="18.75" hidden="false" customHeight="true" outlineLevel="0" collapsed="false">
      <c r="A6" s="553"/>
      <c r="B6" s="563" t="s">
        <v>335</v>
      </c>
      <c r="C6" s="564" t="s">
        <v>336</v>
      </c>
      <c r="D6" s="140" t="n">
        <v>0.800492697534174</v>
      </c>
      <c r="E6" s="141" t="n">
        <v>0.0104669061015712</v>
      </c>
      <c r="F6" s="141" t="n">
        <v>0</v>
      </c>
      <c r="G6" s="141" t="n">
        <v>2.9333147943821</v>
      </c>
      <c r="H6" s="141" t="n">
        <v>0.258018604548732</v>
      </c>
      <c r="I6" s="141" t="n">
        <v>2.0539734220452</v>
      </c>
      <c r="J6" s="141" t="n">
        <v>0.781919721683462</v>
      </c>
      <c r="K6" s="141" t="n">
        <v>0.425352709814698</v>
      </c>
      <c r="L6" s="141" t="n">
        <v>0</v>
      </c>
      <c r="M6" s="141" t="n">
        <v>0.333908173069597</v>
      </c>
      <c r="N6" s="565" t="n">
        <v>0</v>
      </c>
      <c r="O6" s="140" t="n">
        <v>0</v>
      </c>
      <c r="P6" s="141" t="n">
        <v>0</v>
      </c>
      <c r="Q6" s="141" t="n">
        <v>0</v>
      </c>
      <c r="R6" s="141" t="n">
        <v>0.755139343606556</v>
      </c>
      <c r="S6" s="141" t="n">
        <v>0</v>
      </c>
      <c r="T6" s="141" t="n">
        <v>0</v>
      </c>
      <c r="U6" s="141" t="n">
        <v>0</v>
      </c>
      <c r="V6" s="141" t="n">
        <v>1.21095957767751</v>
      </c>
      <c r="W6" s="566" t="n">
        <v>0</v>
      </c>
      <c r="X6" s="567" t="n">
        <v>0.275021815158223</v>
      </c>
      <c r="Y6" s="141" t="n">
        <v>0.736885674152552</v>
      </c>
      <c r="Z6" s="141" t="n">
        <v>1.4470629675731</v>
      </c>
      <c r="AA6" s="141" t="n">
        <v>0</v>
      </c>
      <c r="AB6" s="141" t="n">
        <v>1.40049269753417</v>
      </c>
      <c r="AC6" s="568" t="s">
        <v>335</v>
      </c>
    </row>
    <row r="7" customFormat="false" ht="18.75" hidden="false" customHeight="true" outlineLevel="0" collapsed="false">
      <c r="A7" s="553"/>
      <c r="B7" s="563" t="s">
        <v>337</v>
      </c>
      <c r="C7" s="564" t="s">
        <v>338</v>
      </c>
      <c r="D7" s="140" t="n">
        <v>1.10564725320782</v>
      </c>
      <c r="E7" s="141" t="n">
        <v>0.701725200901803</v>
      </c>
      <c r="F7" s="141" t="n">
        <v>0.0331010199144608</v>
      </c>
      <c r="G7" s="141" t="n">
        <v>2.13448325449019</v>
      </c>
      <c r="H7" s="141" t="n">
        <v>1.65659722977152</v>
      </c>
      <c r="I7" s="141" t="n">
        <v>1.09292577867446</v>
      </c>
      <c r="J7" s="141" t="n">
        <v>0</v>
      </c>
      <c r="K7" s="141" t="n">
        <v>0</v>
      </c>
      <c r="L7" s="141" t="n">
        <v>0</v>
      </c>
      <c r="M7" s="141" t="n">
        <v>0.339090402925201</v>
      </c>
      <c r="N7" s="565" t="n">
        <v>0.0359791115369439</v>
      </c>
      <c r="O7" s="140" t="n">
        <v>0</v>
      </c>
      <c r="P7" s="141" t="n">
        <v>0.424537969203245</v>
      </c>
      <c r="Q7" s="141" t="n">
        <v>0</v>
      </c>
      <c r="R7" s="141" t="n">
        <v>3.07674868000244</v>
      </c>
      <c r="S7" s="141" t="n">
        <v>3.27525512860841</v>
      </c>
      <c r="T7" s="141" t="n">
        <v>0</v>
      </c>
      <c r="U7" s="141" t="n">
        <v>0</v>
      </c>
      <c r="V7" s="141" t="n">
        <v>0.396643391512114</v>
      </c>
      <c r="W7" s="566" t="n">
        <v>0</v>
      </c>
      <c r="X7" s="567" t="n">
        <v>2.35155268847453</v>
      </c>
      <c r="Y7" s="141" t="n">
        <v>2.1278956986685</v>
      </c>
      <c r="Z7" s="141" t="n">
        <v>3.23378044311573</v>
      </c>
      <c r="AA7" s="141" t="n">
        <v>3.21677254068488</v>
      </c>
      <c r="AB7" s="141" t="n">
        <v>2.64331031193204</v>
      </c>
      <c r="AC7" s="568" t="s">
        <v>337</v>
      </c>
    </row>
    <row r="8" customFormat="false" ht="18.75" hidden="false" customHeight="true" outlineLevel="0" collapsed="false">
      <c r="A8" s="553"/>
      <c r="B8" s="563" t="s">
        <v>339</v>
      </c>
      <c r="C8" s="564" t="s">
        <v>340</v>
      </c>
      <c r="D8" s="140" t="n">
        <v>0.904940062766873</v>
      </c>
      <c r="E8" s="141" t="n">
        <v>0.00945079854377084</v>
      </c>
      <c r="F8" s="141" t="n">
        <v>0.094185262260541</v>
      </c>
      <c r="G8" s="141" t="n">
        <v>2.83763493829135</v>
      </c>
      <c r="H8" s="141" t="n">
        <v>0.238998044727493</v>
      </c>
      <c r="I8" s="141" t="n">
        <v>2.3607217547733</v>
      </c>
      <c r="J8" s="141" t="n">
        <v>0.825352709814699</v>
      </c>
      <c r="K8" s="141" t="n">
        <v>0.4470629675731</v>
      </c>
      <c r="L8" s="141" t="n">
        <v>0</v>
      </c>
      <c r="M8" s="141" t="n">
        <v>0.261944914500822</v>
      </c>
      <c r="N8" s="565" t="n">
        <v>0</v>
      </c>
      <c r="O8" s="140" t="n">
        <v>0</v>
      </c>
      <c r="P8" s="141" t="n">
        <v>0</v>
      </c>
      <c r="Q8" s="141" t="n">
        <v>0</v>
      </c>
      <c r="R8" s="141" t="n">
        <v>0.794562365335164</v>
      </c>
      <c r="S8" s="141" t="n">
        <v>0</v>
      </c>
      <c r="T8" s="141" t="n">
        <v>0</v>
      </c>
      <c r="U8" s="141" t="n">
        <v>0</v>
      </c>
      <c r="V8" s="141" t="n">
        <v>1.19557350028439</v>
      </c>
      <c r="W8" s="566" t="n">
        <v>0</v>
      </c>
      <c r="X8" s="567" t="n">
        <v>0.15047057950886</v>
      </c>
      <c r="Y8" s="141" t="n">
        <v>0.709198002810769</v>
      </c>
      <c r="Z8" s="141" t="n">
        <v>0.806073179986224</v>
      </c>
      <c r="AA8" s="141" t="n">
        <v>0</v>
      </c>
      <c r="AB8" s="141" t="n">
        <v>1.29654252876506</v>
      </c>
      <c r="AC8" s="568" t="s">
        <v>339</v>
      </c>
    </row>
    <row r="9" customFormat="false" ht="18.75" hidden="false" customHeight="true" outlineLevel="0" collapsed="false">
      <c r="A9" s="553"/>
      <c r="B9" s="563" t="s">
        <v>341</v>
      </c>
      <c r="C9" s="564" t="s">
        <v>342</v>
      </c>
      <c r="D9" s="140" t="n">
        <v>1.55078737599502</v>
      </c>
      <c r="E9" s="141" t="n">
        <v>0.00904621700695385</v>
      </c>
      <c r="F9" s="141" t="n">
        <v>0.319042106923491</v>
      </c>
      <c r="G9" s="141" t="n">
        <v>3.64874127181704</v>
      </c>
      <c r="H9" s="141" t="n">
        <v>1.61021414529878</v>
      </c>
      <c r="I9" s="141" t="n">
        <v>3.12223349116482</v>
      </c>
      <c r="J9" s="141" t="n">
        <v>2.30499911511057</v>
      </c>
      <c r="K9" s="141" t="n">
        <v>2.4253527098147</v>
      </c>
      <c r="L9" s="141" t="n">
        <v>0</v>
      </c>
      <c r="M9" s="141" t="n">
        <v>1.42432280568333</v>
      </c>
      <c r="N9" s="565" t="n">
        <v>0.752052582398818</v>
      </c>
      <c r="O9" s="140" t="n">
        <v>0</v>
      </c>
      <c r="P9" s="141" t="n">
        <v>0</v>
      </c>
      <c r="Q9" s="141" t="n">
        <v>0</v>
      </c>
      <c r="R9" s="141" t="n">
        <v>0.940716690919504</v>
      </c>
      <c r="S9" s="141" t="n">
        <v>0.0408193451677772</v>
      </c>
      <c r="T9" s="141" t="n">
        <v>0.469003944495545</v>
      </c>
      <c r="U9" s="141" t="n">
        <v>0.401560978598921</v>
      </c>
      <c r="V9" s="141" t="n">
        <v>1.22034487067888</v>
      </c>
      <c r="W9" s="566" t="n">
        <v>0.111987336359472</v>
      </c>
      <c r="X9" s="567" t="n">
        <v>1.34537195721035</v>
      </c>
      <c r="Y9" s="141" t="n">
        <v>1.5017252009018</v>
      </c>
      <c r="Z9" s="141" t="n">
        <v>1.98570877359016</v>
      </c>
      <c r="AA9" s="141" t="n">
        <v>0.165342900256509</v>
      </c>
      <c r="AB9" s="141" t="n">
        <v>1.70377589174455</v>
      </c>
      <c r="AC9" s="568" t="s">
        <v>341</v>
      </c>
    </row>
    <row r="10" customFormat="false" ht="18.75" hidden="false" customHeight="true" outlineLevel="0" collapsed="false">
      <c r="A10" s="553"/>
      <c r="B10" s="569" t="s">
        <v>343</v>
      </c>
      <c r="C10" s="570" t="s">
        <v>344</v>
      </c>
      <c r="D10" s="571" t="n">
        <v>1.78811258477359</v>
      </c>
      <c r="E10" s="572" t="n">
        <v>0</v>
      </c>
      <c r="F10" s="572" t="n">
        <v>0.307636812870291</v>
      </c>
      <c r="G10" s="572" t="n">
        <v>3.14047425507576</v>
      </c>
      <c r="H10" s="572" t="n">
        <v>1.56764406028023</v>
      </c>
      <c r="I10" s="572" t="n">
        <v>2.74055294015519</v>
      </c>
      <c r="J10" s="572" t="n">
        <v>2.53003383875615</v>
      </c>
      <c r="K10" s="572" t="n">
        <v>1.74055294015519</v>
      </c>
      <c r="L10" s="572" t="n">
        <v>0</v>
      </c>
      <c r="M10" s="572" t="n">
        <v>3.16012912209008</v>
      </c>
      <c r="N10" s="573" t="n">
        <v>0.296836161136865</v>
      </c>
      <c r="O10" s="143" t="n">
        <v>0</v>
      </c>
      <c r="P10" s="145" t="n">
        <v>0</v>
      </c>
      <c r="Q10" s="145" t="n">
        <v>0.184930294452759</v>
      </c>
      <c r="R10" s="145" t="n">
        <v>1.3316382813366</v>
      </c>
      <c r="S10" s="145" t="n">
        <v>1.52016909787102</v>
      </c>
      <c r="T10" s="145" t="n">
        <v>0.0123193427162953</v>
      </c>
      <c r="U10" s="145" t="n">
        <v>0.450670664673589</v>
      </c>
      <c r="V10" s="145" t="n">
        <v>1.85141571818905</v>
      </c>
      <c r="W10" s="574" t="n">
        <v>0.947415816740757</v>
      </c>
      <c r="X10" s="575" t="n">
        <v>2.30905780277959</v>
      </c>
      <c r="Y10" s="572" t="n">
        <v>3.14047425507576</v>
      </c>
      <c r="Z10" s="572" t="n">
        <v>2.53180174368638</v>
      </c>
      <c r="AA10" s="572" t="n">
        <v>1.00255507071483</v>
      </c>
      <c r="AB10" s="572" t="n">
        <v>2.90518586036698</v>
      </c>
      <c r="AC10" s="576" t="s">
        <v>343</v>
      </c>
    </row>
    <row r="11" customFormat="false" ht="18.75" hidden="false" customHeight="true" outlineLevel="0" collapsed="false">
      <c r="A11" s="577" t="s">
        <v>345</v>
      </c>
      <c r="B11" s="554" t="s">
        <v>346</v>
      </c>
      <c r="C11" s="555" t="s">
        <v>347</v>
      </c>
      <c r="D11" s="578" t="n">
        <v>0.605329405656202</v>
      </c>
      <c r="E11" s="133" t="n">
        <v>1.06724150640293</v>
      </c>
      <c r="F11" s="133" t="n">
        <v>1.10884555881794</v>
      </c>
      <c r="G11" s="133" t="n">
        <v>1.75042264587195</v>
      </c>
      <c r="H11" s="133" t="n">
        <v>2.0115442288308</v>
      </c>
      <c r="I11" s="133" t="n">
        <v>0.493145588495034</v>
      </c>
      <c r="J11" s="133" t="n">
        <v>1.64331031193204</v>
      </c>
      <c r="K11" s="133" t="n">
        <v>1.20114992115686</v>
      </c>
      <c r="L11" s="133" t="n">
        <v>0</v>
      </c>
      <c r="M11" s="133" t="n">
        <v>0.149452965050431</v>
      </c>
      <c r="N11" s="579" t="n">
        <v>0.0735163040499081</v>
      </c>
      <c r="O11" s="580" t="n">
        <v>0</v>
      </c>
      <c r="P11" s="581" t="n">
        <v>0.495050758134228</v>
      </c>
      <c r="Q11" s="581" t="n">
        <v>0.00945079854377107</v>
      </c>
      <c r="R11" s="581" t="n">
        <v>0.694055088106634</v>
      </c>
      <c r="S11" s="581" t="n">
        <v>0</v>
      </c>
      <c r="T11" s="581" t="n">
        <v>0</v>
      </c>
      <c r="U11" s="581" t="n">
        <v>0.493145588495034</v>
      </c>
      <c r="V11" s="581" t="n">
        <v>1.25801860454873</v>
      </c>
      <c r="W11" s="582" t="n">
        <v>0</v>
      </c>
      <c r="X11" s="583" t="n">
        <v>1.15349736000489</v>
      </c>
      <c r="Y11" s="133" t="n">
        <v>1.37093806576693</v>
      </c>
      <c r="Z11" s="133" t="n">
        <v>1.93199293605304</v>
      </c>
      <c r="AA11" s="133" t="n">
        <v>0.61520938594737</v>
      </c>
      <c r="AB11" s="579" t="n">
        <v>1.54168848182489</v>
      </c>
      <c r="AC11" s="584" t="s">
        <v>346</v>
      </c>
    </row>
    <row r="12" customFormat="false" ht="18.75" hidden="false" customHeight="true" outlineLevel="0" collapsed="false">
      <c r="A12" s="577"/>
      <c r="B12" s="563" t="s">
        <v>348</v>
      </c>
      <c r="C12" s="564" t="s">
        <v>349</v>
      </c>
      <c r="D12" s="140" t="n">
        <v>0.511966128287415</v>
      </c>
      <c r="E12" s="141" t="n">
        <v>0.886569411501651</v>
      </c>
      <c r="F12" s="141" t="n">
        <v>0.750422645871951</v>
      </c>
      <c r="G12" s="141" t="n">
        <v>1.26532626938637</v>
      </c>
      <c r="H12" s="141" t="n">
        <v>1.59923912876582</v>
      </c>
      <c r="I12" s="141" t="n">
        <v>0.751949044245602</v>
      </c>
      <c r="J12" s="141" t="n">
        <v>1.5906404058866</v>
      </c>
      <c r="K12" s="141" t="n">
        <v>1.16062412278198</v>
      </c>
      <c r="L12" s="141" t="n">
        <v>0</v>
      </c>
      <c r="M12" s="141" t="n">
        <v>0.227290789448648</v>
      </c>
      <c r="N12" s="566" t="n">
        <v>0.270888653207954</v>
      </c>
      <c r="O12" s="140" t="n">
        <v>0</v>
      </c>
      <c r="P12" s="141" t="n">
        <v>0.13736139223236</v>
      </c>
      <c r="Q12" s="141" t="n">
        <v>0.0922663001906534</v>
      </c>
      <c r="R12" s="141" t="n">
        <v>0.796556664371369</v>
      </c>
      <c r="S12" s="141" t="n">
        <v>0</v>
      </c>
      <c r="T12" s="141" t="n">
        <v>0</v>
      </c>
      <c r="U12" s="141" t="n">
        <v>0.165342900256509</v>
      </c>
      <c r="V12" s="141" t="n">
        <v>0.911015328895814</v>
      </c>
      <c r="W12" s="566" t="n">
        <v>0</v>
      </c>
      <c r="X12" s="567" t="n">
        <v>0.677882053632783</v>
      </c>
      <c r="Y12" s="141" t="n">
        <v>1.21129513000908</v>
      </c>
      <c r="Z12" s="141" t="n">
        <v>1.56510760045078</v>
      </c>
      <c r="AA12" s="141" t="n">
        <v>0.370442558411214</v>
      </c>
      <c r="AB12" s="566" t="n">
        <v>1.21270481895714</v>
      </c>
      <c r="AC12" s="585" t="s">
        <v>348</v>
      </c>
    </row>
    <row r="13" customFormat="false" ht="18.75" hidden="false" customHeight="true" outlineLevel="0" collapsed="false">
      <c r="A13" s="577"/>
      <c r="B13" s="563" t="s">
        <v>350</v>
      </c>
      <c r="C13" s="564" t="s">
        <v>351</v>
      </c>
      <c r="D13" s="140" t="n">
        <v>1.36077855942113</v>
      </c>
      <c r="E13" s="141" t="n">
        <v>0.251834139856817</v>
      </c>
      <c r="F13" s="141" t="n">
        <v>1.03645272184301</v>
      </c>
      <c r="G13" s="141" t="n">
        <v>2.91850080652348</v>
      </c>
      <c r="H13" s="141" t="n">
        <v>2.50557280900008</v>
      </c>
      <c r="I13" s="141" t="n">
        <v>1.7760666423963</v>
      </c>
      <c r="J13" s="141" t="n">
        <v>2.82248441255271</v>
      </c>
      <c r="K13" s="141" t="n">
        <v>2.03789482860212</v>
      </c>
      <c r="L13" s="141" t="n">
        <v>0</v>
      </c>
      <c r="M13" s="141" t="n">
        <v>1.96083791078723</v>
      </c>
      <c r="N13" s="566" t="n">
        <v>0.599981461048765</v>
      </c>
      <c r="O13" s="140" t="n">
        <v>0</v>
      </c>
      <c r="P13" s="141" t="n">
        <v>0</v>
      </c>
      <c r="Q13" s="141" t="n">
        <v>0.345371957210354</v>
      </c>
      <c r="R13" s="141" t="n">
        <v>0.983002369546289</v>
      </c>
      <c r="S13" s="141" t="n">
        <v>0.3001749225213</v>
      </c>
      <c r="T13" s="141" t="n">
        <v>0.116600887867758</v>
      </c>
      <c r="U13" s="141" t="n">
        <v>0.686322805692141</v>
      </c>
      <c r="V13" s="141" t="n">
        <v>1.45370979694042</v>
      </c>
      <c r="W13" s="566" t="n">
        <v>0</v>
      </c>
      <c r="X13" s="567" t="n">
        <v>0.425521941638285</v>
      </c>
      <c r="Y13" s="141" t="n">
        <v>0.774983653478893</v>
      </c>
      <c r="Z13" s="141" t="n">
        <v>1.28120870217475</v>
      </c>
      <c r="AA13" s="141" t="n">
        <v>0</v>
      </c>
      <c r="AB13" s="566" t="n">
        <v>1.27525512860841</v>
      </c>
      <c r="AC13" s="585" t="s">
        <v>350</v>
      </c>
    </row>
    <row r="14" customFormat="false" ht="18.75" hidden="false" customHeight="true" outlineLevel="0" collapsed="false">
      <c r="A14" s="577"/>
      <c r="B14" s="563" t="s">
        <v>352</v>
      </c>
      <c r="C14" s="564" t="s">
        <v>353</v>
      </c>
      <c r="D14" s="140" t="n">
        <v>1.56085192892721</v>
      </c>
      <c r="E14" s="141" t="n">
        <v>0.461902347148756</v>
      </c>
      <c r="F14" s="141" t="n">
        <v>0.978654003026139</v>
      </c>
      <c r="G14" s="141" t="n">
        <v>2.66233871271229</v>
      </c>
      <c r="H14" s="141" t="n">
        <v>2.29820966292273</v>
      </c>
      <c r="I14" s="141" t="n">
        <v>2.5445666592492</v>
      </c>
      <c r="J14" s="141" t="n">
        <v>2.53180174368638</v>
      </c>
      <c r="K14" s="141" t="n">
        <v>1.97865400302614</v>
      </c>
      <c r="L14" s="141" t="n">
        <v>0</v>
      </c>
      <c r="M14" s="141" t="n">
        <v>2.93526815929457</v>
      </c>
      <c r="N14" s="566" t="n">
        <v>0.237634938291347</v>
      </c>
      <c r="O14" s="140" t="n">
        <v>0</v>
      </c>
      <c r="P14" s="141" t="n">
        <v>2.14175569715647</v>
      </c>
      <c r="Q14" s="141" t="n">
        <v>1.0115442288308</v>
      </c>
      <c r="R14" s="141" t="n">
        <v>1.66902785400053</v>
      </c>
      <c r="S14" s="141" t="n">
        <v>0.654975965204728</v>
      </c>
      <c r="T14" s="141" t="n">
        <v>0.127895698668498</v>
      </c>
      <c r="U14" s="141" t="n">
        <v>1.62960244643932</v>
      </c>
      <c r="V14" s="141" t="n">
        <v>1.83677086694991</v>
      </c>
      <c r="W14" s="566" t="n">
        <v>0</v>
      </c>
      <c r="X14" s="567" t="n">
        <v>1.65616701575565</v>
      </c>
      <c r="Y14" s="141" t="n">
        <v>2.07746924974412</v>
      </c>
      <c r="Z14" s="141" t="n">
        <v>2.13448325449019</v>
      </c>
      <c r="AA14" s="141" t="n">
        <v>0.563502827803531</v>
      </c>
      <c r="AB14" s="566" t="n">
        <v>2.07127232234016</v>
      </c>
      <c r="AC14" s="585" t="s">
        <v>352</v>
      </c>
    </row>
    <row r="15" customFormat="false" ht="18.75" hidden="false" customHeight="true" outlineLevel="0" collapsed="false">
      <c r="A15" s="577"/>
      <c r="B15" s="563" t="s">
        <v>71</v>
      </c>
      <c r="C15" s="564" t="s">
        <v>354</v>
      </c>
      <c r="D15" s="140" t="n">
        <v>1.24463603271275</v>
      </c>
      <c r="E15" s="141" t="n">
        <v>0.730025112354796</v>
      </c>
      <c r="F15" s="141" t="n">
        <v>0.911015328895814</v>
      </c>
      <c r="G15" s="141" t="n">
        <v>1.90905780277959</v>
      </c>
      <c r="H15" s="141" t="n">
        <v>2.24463603271275</v>
      </c>
      <c r="I15" s="141" t="n">
        <v>1.67571288367362</v>
      </c>
      <c r="J15" s="141" t="n">
        <v>2.13649895027855</v>
      </c>
      <c r="K15" s="141" t="n">
        <v>1.90377589174455</v>
      </c>
      <c r="L15" s="141" t="n">
        <v>0</v>
      </c>
      <c r="M15" s="141" t="n">
        <v>1.1598122551617</v>
      </c>
      <c r="N15" s="566" t="n">
        <v>0.150787375995019</v>
      </c>
      <c r="O15" s="140" t="n">
        <v>0</v>
      </c>
      <c r="P15" s="141" t="n">
        <v>2.2341237584596</v>
      </c>
      <c r="Q15" s="141" t="n">
        <v>0.957089067468269</v>
      </c>
      <c r="R15" s="141" t="n">
        <v>1.07127232234016</v>
      </c>
      <c r="S15" s="141" t="n">
        <v>0.0471139430776888</v>
      </c>
      <c r="T15" s="141" t="n">
        <v>0.0837114789128308</v>
      </c>
      <c r="U15" s="141" t="n">
        <v>1.85350243120435</v>
      </c>
      <c r="V15" s="141" t="n">
        <v>1.3339081730696</v>
      </c>
      <c r="W15" s="566" t="n">
        <v>0</v>
      </c>
      <c r="X15" s="567" t="n">
        <v>0.513729634239767</v>
      </c>
      <c r="Y15" s="141" t="n">
        <v>0.802337277828878</v>
      </c>
      <c r="Z15" s="141" t="n">
        <v>1.32074623908018</v>
      </c>
      <c r="AA15" s="141" t="n">
        <v>0.381175028810611</v>
      </c>
      <c r="AB15" s="566" t="n">
        <v>1.14175569715647</v>
      </c>
      <c r="AC15" s="585" t="s">
        <v>71</v>
      </c>
    </row>
    <row r="16" customFormat="false" ht="18.75" hidden="false" customHeight="true" outlineLevel="0" collapsed="false">
      <c r="A16" s="577"/>
      <c r="B16" s="563" t="s">
        <v>355</v>
      </c>
      <c r="C16" s="564" t="s">
        <v>356</v>
      </c>
      <c r="D16" s="140" t="n">
        <v>1.26190234714876</v>
      </c>
      <c r="E16" s="141" t="n">
        <v>0.778119789946645</v>
      </c>
      <c r="F16" s="141" t="n">
        <v>0.854079572413511</v>
      </c>
      <c r="G16" s="141" t="n">
        <v>1.63154299625606</v>
      </c>
      <c r="H16" s="141" t="n">
        <v>1.7339081730696</v>
      </c>
      <c r="I16" s="141" t="n">
        <v>0.931638281336602</v>
      </c>
      <c r="J16" s="141" t="n">
        <v>1.57044255841121</v>
      </c>
      <c r="K16" s="141" t="n">
        <v>1.60633521740699</v>
      </c>
      <c r="L16" s="141" t="n">
        <v>0</v>
      </c>
      <c r="M16" s="141" t="n">
        <v>0.806073179986224</v>
      </c>
      <c r="N16" s="566" t="n">
        <v>0.140474255075762</v>
      </c>
      <c r="O16" s="140" t="n">
        <v>0</v>
      </c>
      <c r="P16" s="141" t="n">
        <v>1.70441153628275</v>
      </c>
      <c r="Q16" s="141" t="n">
        <v>0.282288474095927</v>
      </c>
      <c r="R16" s="141" t="n">
        <v>1.28864736582128</v>
      </c>
      <c r="S16" s="141" t="n">
        <v>0</v>
      </c>
      <c r="T16" s="141" t="n">
        <v>0.151594291653191</v>
      </c>
      <c r="U16" s="141" t="n">
        <v>2.98300236954629</v>
      </c>
      <c r="V16" s="141" t="n">
        <v>0.827290789448647</v>
      </c>
      <c r="W16" s="566" t="n">
        <v>0.175512225484608</v>
      </c>
      <c r="X16" s="567" t="n">
        <v>0.705181362632681</v>
      </c>
      <c r="Y16" s="141" t="n">
        <v>0.707394170597058</v>
      </c>
      <c r="Z16" s="141" t="n">
        <v>1.1013505427092</v>
      </c>
      <c r="AA16" s="141" t="n">
        <v>0.270888653207954</v>
      </c>
      <c r="AB16" s="566" t="n">
        <v>0.90278813577363</v>
      </c>
      <c r="AC16" s="585" t="s">
        <v>355</v>
      </c>
    </row>
    <row r="17" customFormat="false" ht="18.75" hidden="false" customHeight="true" outlineLevel="0" collapsed="false">
      <c r="A17" s="577"/>
      <c r="B17" s="563" t="s">
        <v>357</v>
      </c>
      <c r="C17" s="564" t="s">
        <v>358</v>
      </c>
      <c r="D17" s="140" t="n">
        <v>1.0339082112193</v>
      </c>
      <c r="E17" s="141" t="n">
        <v>0.744801853091562</v>
      </c>
      <c r="F17" s="141" t="n">
        <v>0.740552940155195</v>
      </c>
      <c r="G17" s="141" t="n">
        <v>1.18119521902566</v>
      </c>
      <c r="H17" s="141" t="n">
        <v>1.50278813577363</v>
      </c>
      <c r="I17" s="141" t="n">
        <v>0.59598306241459</v>
      </c>
      <c r="J17" s="141" t="n">
        <v>1.23763493829135</v>
      </c>
      <c r="K17" s="141" t="n">
        <v>1.5598122551617</v>
      </c>
      <c r="L17" s="141" t="n">
        <v>0</v>
      </c>
      <c r="M17" s="141" t="n">
        <v>0.826862245987337</v>
      </c>
      <c r="N17" s="566" t="n">
        <v>0.0690278540005317</v>
      </c>
      <c r="O17" s="140" t="n">
        <v>0</v>
      </c>
      <c r="P17" s="141" t="n">
        <v>1.71895905469386</v>
      </c>
      <c r="Q17" s="141" t="n">
        <v>0</v>
      </c>
      <c r="R17" s="141" t="n">
        <v>1.09226630019065</v>
      </c>
      <c r="S17" s="141" t="n">
        <v>0</v>
      </c>
      <c r="T17" s="141" t="n">
        <v>0</v>
      </c>
      <c r="U17" s="141" t="n">
        <v>2.19793484120067</v>
      </c>
      <c r="V17" s="141" t="n">
        <v>0.436452721843013</v>
      </c>
      <c r="W17" s="566" t="n">
        <v>0.120376463607088</v>
      </c>
      <c r="X17" s="567" t="n">
        <v>0.0676159251335433</v>
      </c>
      <c r="Y17" s="141" t="n">
        <v>0.167385251107614</v>
      </c>
      <c r="Z17" s="141" t="n">
        <v>0.392947050533417</v>
      </c>
      <c r="AA17" s="141" t="n">
        <v>0.242391136112926</v>
      </c>
      <c r="AB17" s="566" t="n">
        <v>0.496542528765057</v>
      </c>
      <c r="AC17" s="585" t="s">
        <v>357</v>
      </c>
    </row>
    <row r="18" customFormat="false" ht="18.75" hidden="false" customHeight="true" outlineLevel="0" collapsed="false">
      <c r="A18" s="577"/>
      <c r="B18" s="563" t="s">
        <v>359</v>
      </c>
      <c r="C18" s="564" t="s">
        <v>276</v>
      </c>
      <c r="D18" s="140" t="n">
        <v>0.467410656641316</v>
      </c>
      <c r="E18" s="141" t="n">
        <v>0.545371957210353</v>
      </c>
      <c r="F18" s="141" t="n">
        <v>0</v>
      </c>
      <c r="G18" s="141" t="n">
        <v>1.01840592872374</v>
      </c>
      <c r="H18" s="141" t="n">
        <v>0.674569038351728</v>
      </c>
      <c r="I18" s="141" t="n">
        <v>0</v>
      </c>
      <c r="J18" s="141" t="n">
        <v>1.06</v>
      </c>
      <c r="K18" s="141" t="n">
        <v>0.0922663001906534</v>
      </c>
      <c r="L18" s="141" t="n">
        <v>0</v>
      </c>
      <c r="M18" s="141" t="n">
        <v>0.108845558817941</v>
      </c>
      <c r="N18" s="566" t="n">
        <v>0</v>
      </c>
      <c r="O18" s="140" t="n">
        <v>3.79523568048209</v>
      </c>
      <c r="P18" s="141" t="n">
        <v>0</v>
      </c>
      <c r="Q18" s="141" t="n">
        <v>0</v>
      </c>
      <c r="R18" s="141" t="n">
        <v>1.76036468507222</v>
      </c>
      <c r="S18" s="141" t="n">
        <v>0</v>
      </c>
      <c r="T18" s="141" t="n">
        <v>2.3159197633757</v>
      </c>
      <c r="U18" s="141" t="n">
        <v>2.69405508810663</v>
      </c>
      <c r="V18" s="141" t="n">
        <v>0.492120980753532</v>
      </c>
      <c r="W18" s="566" t="n">
        <v>2.15034971876629</v>
      </c>
      <c r="X18" s="567" t="n">
        <v>0.589166826056076</v>
      </c>
      <c r="Y18" s="141" t="n">
        <v>0.282288474095927</v>
      </c>
      <c r="Z18" s="141" t="n">
        <v>0.343800239434905</v>
      </c>
      <c r="AA18" s="141" t="n">
        <v>0.183402696863191</v>
      </c>
      <c r="AB18" s="566" t="n">
        <v>1.1024447700734</v>
      </c>
      <c r="AC18" s="585" t="s">
        <v>359</v>
      </c>
    </row>
    <row r="19" customFormat="false" ht="18.75" hidden="false" customHeight="true" outlineLevel="0" collapsed="false">
      <c r="A19" s="577"/>
      <c r="B19" s="563" t="s">
        <v>84</v>
      </c>
      <c r="C19" s="564" t="s">
        <v>360</v>
      </c>
      <c r="D19" s="140" t="n">
        <v>0.954559833131596</v>
      </c>
      <c r="E19" s="141" t="n">
        <v>0.715327777036167</v>
      </c>
      <c r="F19" s="141" t="n">
        <v>1.43645272184301</v>
      </c>
      <c r="G19" s="141" t="n">
        <v>1.7077400636959</v>
      </c>
      <c r="H19" s="141" t="n">
        <v>2.09167241380896</v>
      </c>
      <c r="I19" s="141" t="n">
        <v>1.92964843313031</v>
      </c>
      <c r="J19" s="141" t="n">
        <v>1.96674877136198</v>
      </c>
      <c r="K19" s="141" t="n">
        <v>1.66093187317603</v>
      </c>
      <c r="L19" s="141" t="n">
        <v>0</v>
      </c>
      <c r="M19" s="141" t="n">
        <v>1.0922733488614</v>
      </c>
      <c r="N19" s="566" t="n">
        <v>0.271996072322868</v>
      </c>
      <c r="O19" s="140" t="n">
        <v>0</v>
      </c>
      <c r="P19" s="141" t="n">
        <v>0</v>
      </c>
      <c r="Q19" s="141" t="n">
        <v>0.121163636286277</v>
      </c>
      <c r="R19" s="141" t="n">
        <v>1.03789482860212</v>
      </c>
      <c r="S19" s="141" t="n">
        <v>0</v>
      </c>
      <c r="T19" s="141" t="n">
        <v>0</v>
      </c>
      <c r="U19" s="141" t="n">
        <v>1.03310101991446</v>
      </c>
      <c r="V19" s="141" t="n">
        <v>0.094185262260541</v>
      </c>
      <c r="W19" s="566" t="n">
        <v>0</v>
      </c>
      <c r="X19" s="567" t="n">
        <v>0.0389980447274934</v>
      </c>
      <c r="Y19" s="141" t="n">
        <v>0.268802943514175</v>
      </c>
      <c r="Z19" s="141" t="n">
        <v>0.155314032487946</v>
      </c>
      <c r="AA19" s="141" t="n">
        <v>0.0203448706788827</v>
      </c>
      <c r="AB19" s="566" t="n">
        <v>1.37440673036257</v>
      </c>
      <c r="AC19" s="585" t="s">
        <v>84</v>
      </c>
    </row>
    <row r="20" customFormat="false" ht="18.75" hidden="false" customHeight="true" outlineLevel="0" collapsed="false">
      <c r="A20" s="577"/>
      <c r="B20" s="563" t="s">
        <v>361</v>
      </c>
      <c r="C20" s="570" t="s">
        <v>362</v>
      </c>
      <c r="D20" s="140" t="n">
        <v>1.14914633349981</v>
      </c>
      <c r="E20" s="141" t="n">
        <v>0.656448686792149</v>
      </c>
      <c r="F20" s="141" t="n">
        <v>0.604117927885571</v>
      </c>
      <c r="G20" s="141" t="n">
        <v>1.7906404058866</v>
      </c>
      <c r="H20" s="141" t="n">
        <v>2.3300251123548</v>
      </c>
      <c r="I20" s="141" t="n">
        <v>0.482479666833147</v>
      </c>
      <c r="J20" s="141" t="n">
        <v>1.3159197633757</v>
      </c>
      <c r="K20" s="141" t="n">
        <v>1.48368305209963</v>
      </c>
      <c r="L20" s="141" t="n">
        <v>0.322833682422318</v>
      </c>
      <c r="M20" s="141" t="n">
        <v>0.357074731840201</v>
      </c>
      <c r="N20" s="566" t="n">
        <v>0.678705290543687</v>
      </c>
      <c r="O20" s="140" t="n">
        <v>3.0922733488614</v>
      </c>
      <c r="P20" s="141" t="n">
        <v>0.244348662229148</v>
      </c>
      <c r="Q20" s="141" t="n">
        <v>0.207383357586171</v>
      </c>
      <c r="R20" s="141" t="n">
        <v>0.9570747318402</v>
      </c>
      <c r="S20" s="141" t="n">
        <v>0</v>
      </c>
      <c r="T20" s="141" t="n">
        <v>0.0713983007260404</v>
      </c>
      <c r="U20" s="141" t="n">
        <v>0.518082384855719</v>
      </c>
      <c r="V20" s="141" t="n">
        <v>0.858018604548731</v>
      </c>
      <c r="W20" s="566" t="n">
        <v>0.210115935931737</v>
      </c>
      <c r="X20" s="567" t="n">
        <v>1.3458375591676</v>
      </c>
      <c r="Y20" s="141" t="n">
        <v>2.0922733488614</v>
      </c>
      <c r="Z20" s="141" t="n">
        <v>2.03677086694991</v>
      </c>
      <c r="AA20" s="141" t="n">
        <v>0.370442558411214</v>
      </c>
      <c r="AB20" s="566" t="n">
        <v>1.68187605261404</v>
      </c>
      <c r="AC20" s="585" t="s">
        <v>361</v>
      </c>
    </row>
    <row r="21" customFormat="false" ht="18.75" hidden="false" customHeight="true" outlineLevel="0" collapsed="false">
      <c r="A21" s="577"/>
      <c r="B21" s="586" t="s">
        <v>363</v>
      </c>
      <c r="C21" s="587" t="s">
        <v>364</v>
      </c>
      <c r="D21" s="143" t="n">
        <v>0.599981461048765</v>
      </c>
      <c r="E21" s="145" t="n">
        <v>0.550787375995019</v>
      </c>
      <c r="F21" s="145" t="n">
        <v>0.360778559421125</v>
      </c>
      <c r="G21" s="145" t="n">
        <v>0.242391136112926</v>
      </c>
      <c r="H21" s="145" t="n">
        <v>0.559595212549082</v>
      </c>
      <c r="I21" s="145" t="n">
        <v>0.0388091667078179</v>
      </c>
      <c r="J21" s="145" t="n">
        <v>0.315919763375695</v>
      </c>
      <c r="K21" s="145" t="n">
        <v>0.376066642396298</v>
      </c>
      <c r="L21" s="145" t="n">
        <v>0</v>
      </c>
      <c r="M21" s="145" t="n">
        <v>0.0061299326986175</v>
      </c>
      <c r="N21" s="574" t="n">
        <v>0.247416462968885</v>
      </c>
      <c r="O21" s="143" t="n">
        <v>3.45907871337317</v>
      </c>
      <c r="P21" s="145" t="n">
        <v>0</v>
      </c>
      <c r="Q21" s="145" t="n">
        <v>0</v>
      </c>
      <c r="R21" s="145" t="n">
        <v>0.196660020344996</v>
      </c>
      <c r="S21" s="145" t="n">
        <v>0</v>
      </c>
      <c r="T21" s="145" t="n">
        <v>0</v>
      </c>
      <c r="U21" s="145" t="n">
        <v>0</v>
      </c>
      <c r="V21" s="145" t="n">
        <v>0.376066642396298</v>
      </c>
      <c r="W21" s="574" t="n">
        <v>0</v>
      </c>
      <c r="X21" s="588" t="n">
        <v>1.80607317998622</v>
      </c>
      <c r="Y21" s="145" t="n">
        <v>2.1545598331316</v>
      </c>
      <c r="Z21" s="145" t="n">
        <v>1.64097014620363</v>
      </c>
      <c r="AA21" s="145" t="n">
        <v>0.083683052099625</v>
      </c>
      <c r="AB21" s="574" t="n">
        <v>1.50278813577363</v>
      </c>
      <c r="AC21" s="589" t="s">
        <v>363</v>
      </c>
    </row>
    <row r="22" customFormat="false" ht="18.75" hidden="false" customHeight="true" outlineLevel="0" collapsed="false">
      <c r="A22" s="590" t="s">
        <v>365</v>
      </c>
      <c r="B22" s="554" t="s">
        <v>366</v>
      </c>
      <c r="C22" s="555" t="s">
        <v>367</v>
      </c>
      <c r="D22" s="578" t="n">
        <v>1.17948569348254</v>
      </c>
      <c r="E22" s="133" t="n">
        <v>0.923973739219935</v>
      </c>
      <c r="F22" s="133" t="n">
        <v>1.37044255841121</v>
      </c>
      <c r="G22" s="133" t="n">
        <v>2.05159696111943</v>
      </c>
      <c r="H22" s="133" t="n">
        <v>2.04455294577068</v>
      </c>
      <c r="I22" s="133" t="n">
        <v>1.22018320276582</v>
      </c>
      <c r="J22" s="133" t="n">
        <v>1.67088865320795</v>
      </c>
      <c r="K22" s="133" t="n">
        <v>1.70518136263268</v>
      </c>
      <c r="L22" s="133" t="n">
        <v>0.214542035508082</v>
      </c>
      <c r="M22" s="133" t="n">
        <v>0.540716690919504</v>
      </c>
      <c r="N22" s="579" t="n">
        <v>0.585786437626905</v>
      </c>
      <c r="O22" s="578" t="n">
        <v>0</v>
      </c>
      <c r="P22" s="133" t="n">
        <v>0</v>
      </c>
      <c r="Q22" s="133" t="n">
        <v>0.458970252164485</v>
      </c>
      <c r="R22" s="133" t="n">
        <v>0.947297405665493</v>
      </c>
      <c r="S22" s="133" t="n">
        <v>0</v>
      </c>
      <c r="T22" s="133" t="n">
        <v>0.165342900256509</v>
      </c>
      <c r="U22" s="133" t="n">
        <v>0.101350542709201</v>
      </c>
      <c r="V22" s="133" t="n">
        <v>1.08847267693989</v>
      </c>
      <c r="W22" s="579" t="n">
        <v>0.0552647810865048</v>
      </c>
      <c r="X22" s="583" t="n">
        <v>1.22007233621394</v>
      </c>
      <c r="Y22" s="133" t="n">
        <v>1.64277209355938</v>
      </c>
      <c r="Z22" s="133" t="n">
        <v>1.93546961018084</v>
      </c>
      <c r="AA22" s="133" t="n">
        <v>0.899400535154264</v>
      </c>
      <c r="AB22" s="579" t="n">
        <v>1.35205258239882</v>
      </c>
      <c r="AC22" s="591" t="s">
        <v>366</v>
      </c>
    </row>
    <row r="23" customFormat="false" ht="18.75" hidden="false" customHeight="true" outlineLevel="0" collapsed="false">
      <c r="A23" s="590"/>
      <c r="B23" s="563" t="s">
        <v>74</v>
      </c>
      <c r="C23" s="564" t="s">
        <v>73</v>
      </c>
      <c r="D23" s="140" t="n">
        <v>1.65644868679215</v>
      </c>
      <c r="E23" s="141" t="n">
        <v>0.825005747142291</v>
      </c>
      <c r="F23" s="141" t="n">
        <v>1.46404441548389</v>
      </c>
      <c r="G23" s="141" t="n">
        <v>2.83812137845394</v>
      </c>
      <c r="H23" s="141" t="n">
        <v>2.01046690610157</v>
      </c>
      <c r="I23" s="141" t="n">
        <v>1.31904210692349</v>
      </c>
      <c r="J23" s="141" t="n">
        <v>1.98258643004236</v>
      </c>
      <c r="K23" s="141" t="n">
        <v>2.02025165233618</v>
      </c>
      <c r="L23" s="141" t="n">
        <v>0.470694725565693</v>
      </c>
      <c r="M23" s="141" t="n">
        <v>0.829875862098391</v>
      </c>
      <c r="N23" s="566" t="n">
        <v>0.997129183976489</v>
      </c>
      <c r="O23" s="140" t="n">
        <v>0</v>
      </c>
      <c r="P23" s="141" t="n">
        <v>0</v>
      </c>
      <c r="Q23" s="141" t="n">
        <v>1.19557350028439</v>
      </c>
      <c r="R23" s="141" t="n">
        <v>1.84478645661331</v>
      </c>
      <c r="S23" s="141" t="n">
        <v>0</v>
      </c>
      <c r="T23" s="141" t="n">
        <v>0.47370741064011</v>
      </c>
      <c r="U23" s="141" t="n">
        <v>0.253965673434349</v>
      </c>
      <c r="V23" s="141" t="n">
        <v>1.40945079854377</v>
      </c>
      <c r="W23" s="566" t="n">
        <v>0.955139343606556</v>
      </c>
      <c r="X23" s="567" t="n">
        <v>0.235778103406733</v>
      </c>
      <c r="Y23" s="141" t="n">
        <v>0.322833682422318</v>
      </c>
      <c r="Z23" s="141" t="n">
        <v>0.629602446439317</v>
      </c>
      <c r="AA23" s="141" t="n">
        <v>0.562348924983349</v>
      </c>
      <c r="AB23" s="566" t="n">
        <v>0.802555070714835</v>
      </c>
      <c r="AC23" s="592" t="s">
        <v>74</v>
      </c>
    </row>
    <row r="24" customFormat="false" ht="18.75" hidden="false" customHeight="true" outlineLevel="0" collapsed="false">
      <c r="A24" s="590"/>
      <c r="B24" s="563" t="s">
        <v>68</v>
      </c>
      <c r="C24" s="564" t="s">
        <v>368</v>
      </c>
      <c r="D24" s="140" t="n">
        <v>3.92533533233679</v>
      </c>
      <c r="E24" s="141" t="n">
        <v>0.408073133463125</v>
      </c>
      <c r="F24" s="141" t="n">
        <v>1.28864736582128</v>
      </c>
      <c r="G24" s="141" t="n">
        <v>3.30046705627685</v>
      </c>
      <c r="H24" s="141" t="n">
        <v>1.91101532889581</v>
      </c>
      <c r="I24" s="141" t="n">
        <v>2.4161196317171</v>
      </c>
      <c r="J24" s="141" t="n">
        <v>3.01945615676755</v>
      </c>
      <c r="K24" s="141" t="n">
        <v>3.12397373921994</v>
      </c>
      <c r="L24" s="141" t="n">
        <v>2.17338670046098</v>
      </c>
      <c r="M24" s="141" t="n">
        <v>1.44711394307769</v>
      </c>
      <c r="N24" s="566" t="n">
        <v>2.56161009554385</v>
      </c>
      <c r="O24" s="140" t="n">
        <v>0</v>
      </c>
      <c r="P24" s="141" t="n">
        <v>0</v>
      </c>
      <c r="Q24" s="141" t="n">
        <v>2.44165032014556</v>
      </c>
      <c r="R24" s="141" t="n">
        <v>2.59923912876582</v>
      </c>
      <c r="S24" s="141" t="n">
        <v>0</v>
      </c>
      <c r="T24" s="141" t="n">
        <v>2.38730675537853</v>
      </c>
      <c r="U24" s="141" t="n">
        <v>0.256597229771516</v>
      </c>
      <c r="V24" s="141" t="n">
        <v>2.39812600815435</v>
      </c>
      <c r="W24" s="566" t="n">
        <v>3.45865280067921</v>
      </c>
      <c r="X24" s="567" t="n">
        <v>2.50884555881794</v>
      </c>
      <c r="Y24" s="141" t="n">
        <v>2.83677086694991</v>
      </c>
      <c r="Z24" s="141" t="n">
        <v>3.26190234714876</v>
      </c>
      <c r="AA24" s="141" t="n">
        <v>3.17727363296041</v>
      </c>
      <c r="AB24" s="566" t="n">
        <v>3.23867906969915</v>
      </c>
      <c r="AC24" s="592" t="s">
        <v>68</v>
      </c>
    </row>
    <row r="25" customFormat="false" ht="18.75" hidden="false" customHeight="true" outlineLevel="0" collapsed="false">
      <c r="A25" s="590"/>
      <c r="B25" s="563" t="s">
        <v>369</v>
      </c>
      <c r="C25" s="564" t="s">
        <v>370</v>
      </c>
      <c r="D25" s="140" t="n">
        <v>3.2982772111605</v>
      </c>
      <c r="E25" s="141" t="n">
        <v>0.431542996256065</v>
      </c>
      <c r="F25" s="141" t="n">
        <v>1.22018320276582</v>
      </c>
      <c r="G25" s="141" t="n">
        <v>3.40236118733386</v>
      </c>
      <c r="H25" s="141" t="n">
        <v>2.05926350151168</v>
      </c>
      <c r="I25" s="141" t="n">
        <v>2.8686014926279</v>
      </c>
      <c r="J25" s="141" t="n">
        <v>2.89418526226054</v>
      </c>
      <c r="K25" s="141" t="n">
        <v>3.21245293403473</v>
      </c>
      <c r="L25" s="141" t="n">
        <v>2.48247966683315</v>
      </c>
      <c r="M25" s="141" t="n">
        <v>2.29807411320647</v>
      </c>
      <c r="N25" s="566" t="n">
        <v>2.98514936351603</v>
      </c>
      <c r="O25" s="140" t="n">
        <v>0</v>
      </c>
      <c r="P25" s="141" t="n">
        <v>0</v>
      </c>
      <c r="Q25" s="141" t="n">
        <v>1.82686224598734</v>
      </c>
      <c r="R25" s="141" t="n">
        <v>2.13448325449019</v>
      </c>
      <c r="S25" s="141" t="n">
        <v>0.182534209093483</v>
      </c>
      <c r="T25" s="141" t="n">
        <v>2.36417830918505</v>
      </c>
      <c r="U25" s="141" t="n">
        <v>0.0922733488614014</v>
      </c>
      <c r="V25" s="141" t="n">
        <v>2.03789482860212</v>
      </c>
      <c r="W25" s="566" t="n">
        <v>2.78191972168346</v>
      </c>
      <c r="X25" s="567" t="n">
        <v>1.34190803488534</v>
      </c>
      <c r="Y25" s="141" t="n">
        <v>1.86223717298647</v>
      </c>
      <c r="Z25" s="141" t="n">
        <v>2.41708931253862</v>
      </c>
      <c r="AA25" s="141" t="n">
        <v>2.25375300418444</v>
      </c>
      <c r="AB25" s="566" t="n">
        <v>2.13659358138663</v>
      </c>
      <c r="AC25" s="592" t="s">
        <v>369</v>
      </c>
    </row>
    <row r="26" customFormat="false" ht="18.75" hidden="false" customHeight="true" outlineLevel="0" collapsed="false">
      <c r="A26" s="590"/>
      <c r="B26" s="563" t="s">
        <v>87</v>
      </c>
      <c r="C26" s="564" t="s">
        <v>371</v>
      </c>
      <c r="D26" s="140" t="n">
        <v>2.94480185309156</v>
      </c>
      <c r="E26" s="141" t="n">
        <v>0.408073133463125</v>
      </c>
      <c r="F26" s="141" t="n">
        <v>0.816119631717097</v>
      </c>
      <c r="G26" s="141" t="n">
        <v>1.90278813577363</v>
      </c>
      <c r="H26" s="141" t="n">
        <v>1.63649093239539</v>
      </c>
      <c r="I26" s="141" t="n">
        <v>1.96083791078723</v>
      </c>
      <c r="J26" s="141" t="n">
        <v>2.07127232234016</v>
      </c>
      <c r="K26" s="141" t="n">
        <v>2.57777616793942</v>
      </c>
      <c r="L26" s="141" t="n">
        <v>1.58340269686319</v>
      </c>
      <c r="M26" s="141" t="n">
        <v>1.06900394449554</v>
      </c>
      <c r="N26" s="566" t="n">
        <v>2.53448325449019</v>
      </c>
      <c r="O26" s="140" t="n">
        <v>0</v>
      </c>
      <c r="P26" s="141" t="n">
        <v>0</v>
      </c>
      <c r="Q26" s="141" t="n">
        <v>1.07380840477524</v>
      </c>
      <c r="R26" s="141" t="n">
        <v>1.9316382813366</v>
      </c>
      <c r="S26" s="141" t="n">
        <v>0.0501231570429761</v>
      </c>
      <c r="T26" s="141" t="n">
        <v>3.06822764526559</v>
      </c>
      <c r="U26" s="141" t="n">
        <v>0.065135077019711</v>
      </c>
      <c r="V26" s="141" t="n">
        <v>1.29748254363409</v>
      </c>
      <c r="W26" s="566" t="n">
        <v>3.49807259766752</v>
      </c>
      <c r="X26" s="567" t="n">
        <v>0.537833445026608</v>
      </c>
      <c r="Y26" s="141" t="n">
        <v>0.589166826056077</v>
      </c>
      <c r="Z26" s="141" t="n">
        <v>0.902444770073399</v>
      </c>
      <c r="AA26" s="141" t="n">
        <v>1.47365659733767</v>
      </c>
      <c r="AB26" s="566" t="n">
        <v>1.55078737599502</v>
      </c>
      <c r="AC26" s="592" t="s">
        <v>87</v>
      </c>
    </row>
    <row r="27" customFormat="false" ht="18.75" hidden="false" customHeight="true" outlineLevel="0" collapsed="false">
      <c r="A27" s="590"/>
      <c r="B27" s="563" t="s">
        <v>372</v>
      </c>
      <c r="C27" s="564" t="s">
        <v>373</v>
      </c>
      <c r="D27" s="140" t="n">
        <v>2.48864736582128</v>
      </c>
      <c r="E27" s="141" t="n">
        <v>0.461944914500822</v>
      </c>
      <c r="F27" s="141" t="n">
        <v>0.807495341572942</v>
      </c>
      <c r="G27" s="141" t="n">
        <v>1.77504789373978</v>
      </c>
      <c r="H27" s="141" t="n">
        <v>1.14460891542574</v>
      </c>
      <c r="I27" s="141" t="n">
        <v>1.37122816193546</v>
      </c>
      <c r="J27" s="141" t="n">
        <v>1.24434866222915</v>
      </c>
      <c r="K27" s="141" t="n">
        <v>2.43154299625607</v>
      </c>
      <c r="L27" s="141" t="n">
        <v>1.83100637212545</v>
      </c>
      <c r="M27" s="141" t="n">
        <v>0.964178309185047</v>
      </c>
      <c r="N27" s="566" t="n">
        <v>2.65644868679215</v>
      </c>
      <c r="O27" s="140" t="n">
        <v>0</v>
      </c>
      <c r="P27" s="141" t="n">
        <v>0</v>
      </c>
      <c r="Q27" s="141" t="n">
        <v>1.03468387604253</v>
      </c>
      <c r="R27" s="141" t="n">
        <v>1.24434866222915</v>
      </c>
      <c r="S27" s="141" t="n">
        <v>0</v>
      </c>
      <c r="T27" s="141" t="n">
        <v>2.98258643004236</v>
      </c>
      <c r="U27" s="141" t="n">
        <v>0</v>
      </c>
      <c r="V27" s="141" t="n">
        <v>1.11660088786776</v>
      </c>
      <c r="W27" s="566" t="n">
        <v>3.09418526226054</v>
      </c>
      <c r="X27" s="567" t="n">
        <v>0.36085558921803</v>
      </c>
      <c r="Y27" s="141" t="n">
        <v>0.381175028810611</v>
      </c>
      <c r="Z27" s="141" t="n">
        <v>0.806073179986224</v>
      </c>
      <c r="AA27" s="141" t="n">
        <v>1.60679896226799</v>
      </c>
      <c r="AB27" s="566" t="n">
        <v>1.49226630019065</v>
      </c>
      <c r="AC27" s="592" t="s">
        <v>372</v>
      </c>
    </row>
    <row r="28" customFormat="false" ht="18.75" hidden="false" customHeight="true" outlineLevel="0" collapsed="false">
      <c r="A28" s="590"/>
      <c r="B28" s="593" t="s">
        <v>374</v>
      </c>
      <c r="C28" s="587" t="s">
        <v>375</v>
      </c>
      <c r="D28" s="143" t="n">
        <v>1.93546961018084</v>
      </c>
      <c r="E28" s="145" t="n">
        <v>0.909057802779593</v>
      </c>
      <c r="F28" s="145" t="n">
        <v>1.67727798532725</v>
      </c>
      <c r="G28" s="145" t="n">
        <v>2.85267793407137</v>
      </c>
      <c r="H28" s="145" t="n">
        <v>2.73180174368638</v>
      </c>
      <c r="I28" s="145" t="n">
        <v>1.8767826025984</v>
      </c>
      <c r="J28" s="145" t="n">
        <v>2.44478645661331</v>
      </c>
      <c r="K28" s="145" t="n">
        <v>2.76085192892721</v>
      </c>
      <c r="L28" s="145" t="n">
        <v>2.40807313346312</v>
      </c>
      <c r="M28" s="145" t="n">
        <v>1.29505075813423</v>
      </c>
      <c r="N28" s="574" t="n">
        <v>2.82555956097059</v>
      </c>
      <c r="O28" s="143" t="n">
        <v>0</v>
      </c>
      <c r="P28" s="145" t="n">
        <v>0</v>
      </c>
      <c r="Q28" s="145" t="n">
        <v>2.42744522608779</v>
      </c>
      <c r="R28" s="145" t="n">
        <v>2.23998878615227</v>
      </c>
      <c r="S28" s="145" t="n">
        <v>0</v>
      </c>
      <c r="T28" s="145" t="n">
        <v>1.47069472556569</v>
      </c>
      <c r="U28" s="145" t="n">
        <v>0.231774267117444</v>
      </c>
      <c r="V28" s="145" t="n">
        <v>1.12375125916139</v>
      </c>
      <c r="W28" s="574" t="n">
        <v>2.23577810340673</v>
      </c>
      <c r="X28" s="588" t="n">
        <v>1.95531403248795</v>
      </c>
      <c r="Y28" s="145" t="n">
        <v>2.2343002142086</v>
      </c>
      <c r="Z28" s="145" t="n">
        <v>2.3339081730696</v>
      </c>
      <c r="AA28" s="145" t="n">
        <v>1.07364123631847</v>
      </c>
      <c r="AB28" s="574" t="n">
        <v>2.43736328204764</v>
      </c>
      <c r="AC28" s="594" t="s">
        <v>374</v>
      </c>
    </row>
    <row r="29" customFormat="false" ht="18.75" hidden="false" customHeight="true" outlineLevel="0" collapsed="false">
      <c r="A29" s="595" t="s">
        <v>376</v>
      </c>
      <c r="B29" s="596" t="s">
        <v>377</v>
      </c>
      <c r="C29" s="597" t="s">
        <v>378</v>
      </c>
      <c r="D29" s="580" t="n">
        <v>1.1024447700734</v>
      </c>
      <c r="E29" s="581" t="n">
        <v>0.468717013022447</v>
      </c>
      <c r="F29" s="581" t="n">
        <v>0.466652649356998</v>
      </c>
      <c r="G29" s="581" t="n">
        <v>1.58514936351603</v>
      </c>
      <c r="H29" s="581" t="n">
        <v>2.13641020499263</v>
      </c>
      <c r="I29" s="581" t="n">
        <v>0.703775891744547</v>
      </c>
      <c r="J29" s="581" t="n">
        <v>1.09189538006238</v>
      </c>
      <c r="K29" s="581" t="n">
        <v>0.728430347764908</v>
      </c>
      <c r="L29" s="581" t="n">
        <v>0.468717013022447</v>
      </c>
      <c r="M29" s="581" t="n">
        <v>0.234300214208596</v>
      </c>
      <c r="N29" s="582" t="n">
        <v>2.56085192892721</v>
      </c>
      <c r="O29" s="580" t="n">
        <v>0.083683052099625</v>
      </c>
      <c r="P29" s="581" t="n">
        <v>0</v>
      </c>
      <c r="Q29" s="581" t="n">
        <v>0.149452965050431</v>
      </c>
      <c r="R29" s="581" t="n">
        <v>0</v>
      </c>
      <c r="S29" s="581" t="n">
        <v>0</v>
      </c>
      <c r="T29" s="581" t="n">
        <v>0</v>
      </c>
      <c r="U29" s="581" t="n">
        <v>0</v>
      </c>
      <c r="V29" s="581" t="n">
        <v>0.0202516523361842</v>
      </c>
      <c r="W29" s="582" t="n">
        <v>0</v>
      </c>
      <c r="X29" s="598" t="n">
        <v>1.5017252009018</v>
      </c>
      <c r="Y29" s="581" t="n">
        <v>1.88697444875852</v>
      </c>
      <c r="Z29" s="581" t="n">
        <v>1.96035938191824</v>
      </c>
      <c r="AA29" s="581" t="n">
        <v>3.06404441548389</v>
      </c>
      <c r="AB29" s="581" t="n">
        <v>1.84478645661331</v>
      </c>
      <c r="AC29" s="599" t="s">
        <v>377</v>
      </c>
    </row>
    <row r="30" customFormat="false" ht="18.75" hidden="false" customHeight="true" outlineLevel="0" collapsed="false">
      <c r="A30" s="595"/>
      <c r="B30" s="596" t="s">
        <v>379</v>
      </c>
      <c r="C30" s="564" t="s">
        <v>380</v>
      </c>
      <c r="D30" s="140" t="n">
        <v>0.427445226087792</v>
      </c>
      <c r="E30" s="141" t="n">
        <v>0.476472842012286</v>
      </c>
      <c r="F30" s="141" t="n">
        <v>0</v>
      </c>
      <c r="G30" s="141" t="n">
        <v>0.572331378060826</v>
      </c>
      <c r="H30" s="141" t="n">
        <v>0.920758859991674</v>
      </c>
      <c r="I30" s="141" t="n">
        <v>0</v>
      </c>
      <c r="J30" s="141" t="n">
        <v>0</v>
      </c>
      <c r="K30" s="141" t="n">
        <v>0.407141738108573</v>
      </c>
      <c r="L30" s="141" t="n">
        <v>0</v>
      </c>
      <c r="M30" s="141" t="n">
        <v>0.335888404048168</v>
      </c>
      <c r="N30" s="566" t="n">
        <v>0</v>
      </c>
      <c r="O30" s="140" t="n">
        <v>0</v>
      </c>
      <c r="P30" s="141" t="n">
        <v>0</v>
      </c>
      <c r="Q30" s="141" t="n">
        <v>0</v>
      </c>
      <c r="R30" s="141" t="n">
        <v>0</v>
      </c>
      <c r="S30" s="141" t="n">
        <v>0</v>
      </c>
      <c r="T30" s="141" t="n">
        <v>0</v>
      </c>
      <c r="U30" s="141" t="n">
        <v>0</v>
      </c>
      <c r="V30" s="141" t="n">
        <v>0</v>
      </c>
      <c r="W30" s="566" t="n">
        <v>0</v>
      </c>
      <c r="X30" s="567" t="n">
        <v>0</v>
      </c>
      <c r="Y30" s="141" t="n">
        <v>0</v>
      </c>
      <c r="Z30" s="141" t="n">
        <v>0</v>
      </c>
      <c r="AA30" s="141" t="n">
        <v>0</v>
      </c>
      <c r="AB30" s="141" t="n">
        <v>0.23833934145589</v>
      </c>
      <c r="AC30" s="599" t="s">
        <v>379</v>
      </c>
    </row>
    <row r="31" customFormat="false" ht="18.75" hidden="false" customHeight="true" outlineLevel="0" collapsed="false">
      <c r="A31" s="595"/>
      <c r="B31" s="563" t="s">
        <v>381</v>
      </c>
      <c r="C31" s="564" t="s">
        <v>382</v>
      </c>
      <c r="D31" s="140" t="n">
        <v>0</v>
      </c>
      <c r="E31" s="141" t="n">
        <v>0.326010164805583</v>
      </c>
      <c r="F31" s="141" t="n">
        <v>0</v>
      </c>
      <c r="G31" s="141" t="n">
        <v>0.505572809000084</v>
      </c>
      <c r="H31" s="141" t="n">
        <v>0</v>
      </c>
      <c r="I31" s="141" t="n">
        <v>0</v>
      </c>
      <c r="J31" s="141" t="n">
        <v>0</v>
      </c>
      <c r="K31" s="141" t="n">
        <v>0</v>
      </c>
      <c r="L31" s="141" t="n">
        <v>0</v>
      </c>
      <c r="M31" s="141" t="n">
        <v>0</v>
      </c>
      <c r="N31" s="566" t="n">
        <v>0</v>
      </c>
      <c r="O31" s="140" t="n">
        <v>0</v>
      </c>
      <c r="P31" s="141" t="n">
        <v>0</v>
      </c>
      <c r="Q31" s="141" t="n">
        <v>0</v>
      </c>
      <c r="R31" s="141" t="n">
        <v>0</v>
      </c>
      <c r="S31" s="141" t="n">
        <v>0</v>
      </c>
      <c r="T31" s="141" t="n">
        <v>0</v>
      </c>
      <c r="U31" s="141" t="n">
        <v>0</v>
      </c>
      <c r="V31" s="141" t="n">
        <v>0</v>
      </c>
      <c r="W31" s="566" t="n">
        <v>0</v>
      </c>
      <c r="X31" s="567" t="n">
        <v>0.842772093559377</v>
      </c>
      <c r="Y31" s="141" t="n">
        <v>0.705181362632681</v>
      </c>
      <c r="Z31" s="141" t="n">
        <v>0.635979111536943</v>
      </c>
      <c r="AA31" s="141" t="n">
        <v>0.686322805692141</v>
      </c>
      <c r="AB31" s="141" t="n">
        <v>0.259735804122083</v>
      </c>
      <c r="AC31" s="600" t="s">
        <v>381</v>
      </c>
    </row>
    <row r="32" customFormat="false" ht="18.75" hidden="false" customHeight="true" outlineLevel="0" collapsed="false">
      <c r="A32" s="595"/>
      <c r="B32" s="563" t="s">
        <v>383</v>
      </c>
      <c r="C32" s="564" t="s">
        <v>384</v>
      </c>
      <c r="D32" s="140" t="n">
        <v>0</v>
      </c>
      <c r="E32" s="141" t="n">
        <v>0.123751259161389</v>
      </c>
      <c r="F32" s="141" t="n">
        <v>0</v>
      </c>
      <c r="G32" s="141" t="n">
        <v>0.0152635303720913</v>
      </c>
      <c r="H32" s="141" t="n">
        <v>0</v>
      </c>
      <c r="I32" s="141" t="n">
        <v>0</v>
      </c>
      <c r="J32" s="141" t="n">
        <v>0</v>
      </c>
      <c r="K32" s="141" t="n">
        <v>0</v>
      </c>
      <c r="L32" s="141" t="n">
        <v>0</v>
      </c>
      <c r="M32" s="141" t="n">
        <v>0</v>
      </c>
      <c r="N32" s="566" t="n">
        <v>0</v>
      </c>
      <c r="O32" s="140" t="n">
        <v>0</v>
      </c>
      <c r="P32" s="141" t="n">
        <v>0</v>
      </c>
      <c r="Q32" s="141" t="n">
        <v>0</v>
      </c>
      <c r="R32" s="141" t="n">
        <v>0</v>
      </c>
      <c r="S32" s="141" t="n">
        <v>0</v>
      </c>
      <c r="T32" s="141" t="n">
        <v>0</v>
      </c>
      <c r="U32" s="141" t="n">
        <v>0</v>
      </c>
      <c r="V32" s="141" t="n">
        <v>0</v>
      </c>
      <c r="W32" s="566" t="n">
        <v>0</v>
      </c>
      <c r="X32" s="567" t="n">
        <v>0</v>
      </c>
      <c r="Y32" s="141" t="n">
        <v>0</v>
      </c>
      <c r="Z32" s="141" t="n">
        <v>0</v>
      </c>
      <c r="AA32" s="141" t="n">
        <v>0</v>
      </c>
      <c r="AB32" s="141" t="n">
        <v>0</v>
      </c>
      <c r="AC32" s="600" t="s">
        <v>383</v>
      </c>
    </row>
    <row r="33" customFormat="false" ht="18.75" hidden="false" customHeight="true" outlineLevel="0" collapsed="false">
      <c r="A33" s="595"/>
      <c r="B33" s="563" t="s">
        <v>385</v>
      </c>
      <c r="C33" s="564" t="s">
        <v>386</v>
      </c>
      <c r="D33" s="140" t="n">
        <v>0.268601492627903</v>
      </c>
      <c r="E33" s="141" t="n">
        <v>0.207495341572942</v>
      </c>
      <c r="F33" s="141" t="n">
        <v>0.111987336359472</v>
      </c>
      <c r="G33" s="141" t="n">
        <v>1.56062412278198</v>
      </c>
      <c r="H33" s="141" t="n">
        <v>0.929934458738807</v>
      </c>
      <c r="I33" s="141" t="n">
        <v>0.0364527218430124</v>
      </c>
      <c r="J33" s="141" t="n">
        <v>0</v>
      </c>
      <c r="K33" s="141" t="n">
        <v>0.196230927221691</v>
      </c>
      <c r="L33" s="141" t="n">
        <v>0</v>
      </c>
      <c r="M33" s="141" t="n">
        <v>0.203552340819218</v>
      </c>
      <c r="N33" s="566" t="n">
        <v>0.0836830520996248</v>
      </c>
      <c r="O33" s="140" t="n">
        <v>0</v>
      </c>
      <c r="P33" s="141" t="n">
        <v>0</v>
      </c>
      <c r="Q33" s="141" t="n">
        <v>0.0499185138669367</v>
      </c>
      <c r="R33" s="141" t="n">
        <v>0.531801743686378</v>
      </c>
      <c r="S33" s="141" t="n">
        <v>0.201149921156857</v>
      </c>
      <c r="T33" s="141" t="n">
        <v>0</v>
      </c>
      <c r="U33" s="141" t="n">
        <v>0</v>
      </c>
      <c r="V33" s="141" t="n">
        <v>0</v>
      </c>
      <c r="W33" s="566" t="n">
        <v>0</v>
      </c>
      <c r="X33" s="567" t="n">
        <v>0.256597229771516</v>
      </c>
      <c r="Y33" s="141" t="n">
        <v>0.319042106923491</v>
      </c>
      <c r="Z33" s="141" t="n">
        <v>0.425005747142291</v>
      </c>
      <c r="AA33" s="141" t="n">
        <v>0.544566659249197</v>
      </c>
      <c r="AB33" s="141" t="n">
        <v>0.951919987811376</v>
      </c>
      <c r="AC33" s="600" t="s">
        <v>385</v>
      </c>
    </row>
    <row r="34" customFormat="false" ht="18.75" hidden="false" customHeight="true" outlineLevel="0" collapsed="false">
      <c r="A34" s="595"/>
      <c r="B34" s="563" t="s">
        <v>387</v>
      </c>
      <c r="C34" s="564" t="s">
        <v>388</v>
      </c>
      <c r="D34" s="140" t="n">
        <v>0</v>
      </c>
      <c r="E34" s="141" t="n">
        <v>0.111987336359472</v>
      </c>
      <c r="F34" s="141" t="n">
        <v>0.0589702521644846</v>
      </c>
      <c r="G34" s="141" t="n">
        <v>1.11198733635947</v>
      </c>
      <c r="H34" s="141" t="n">
        <v>0.876472842012286</v>
      </c>
      <c r="I34" s="141" t="n">
        <v>0</v>
      </c>
      <c r="J34" s="141" t="n">
        <v>0</v>
      </c>
      <c r="K34" s="141" t="n">
        <v>0</v>
      </c>
      <c r="L34" s="141" t="n">
        <v>0</v>
      </c>
      <c r="M34" s="141" t="n">
        <v>0</v>
      </c>
      <c r="N34" s="566" t="n">
        <v>0</v>
      </c>
      <c r="O34" s="140" t="n">
        <v>0</v>
      </c>
      <c r="P34" s="141" t="n">
        <v>0</v>
      </c>
      <c r="Q34" s="141" t="n">
        <v>0</v>
      </c>
      <c r="R34" s="141" t="n">
        <v>0</v>
      </c>
      <c r="S34" s="141" t="n">
        <v>0</v>
      </c>
      <c r="T34" s="141" t="n">
        <v>0</v>
      </c>
      <c r="U34" s="141" t="n">
        <v>0</v>
      </c>
      <c r="V34" s="141" t="n">
        <v>0.11589957765028</v>
      </c>
      <c r="W34" s="566" t="n">
        <v>0</v>
      </c>
      <c r="X34" s="567" t="n">
        <v>2.65659722977152</v>
      </c>
      <c r="Y34" s="141" t="n">
        <v>2.58729900676768</v>
      </c>
      <c r="Z34" s="141" t="n">
        <v>1.26532626938637</v>
      </c>
      <c r="AA34" s="141" t="n">
        <v>1.49226630019065</v>
      </c>
      <c r="AB34" s="141" t="n">
        <v>2.19351748893292</v>
      </c>
      <c r="AC34" s="600" t="s">
        <v>387</v>
      </c>
    </row>
    <row r="35" customFormat="false" ht="18.75" hidden="false" customHeight="true" outlineLevel="0" collapsed="false">
      <c r="A35" s="595"/>
      <c r="B35" s="563" t="s">
        <v>81</v>
      </c>
      <c r="C35" s="601" t="s">
        <v>389</v>
      </c>
      <c r="D35" s="140" t="n">
        <v>0.0473594179399808</v>
      </c>
      <c r="E35" s="141" t="n">
        <v>0.288647365821279</v>
      </c>
      <c r="F35" s="141" t="n">
        <v>0.231774267117444</v>
      </c>
      <c r="G35" s="141" t="n">
        <v>1.14341534666911</v>
      </c>
      <c r="H35" s="141" t="n">
        <v>1.13868378132371</v>
      </c>
      <c r="I35" s="141" t="n">
        <v>0</v>
      </c>
      <c r="J35" s="141" t="n">
        <v>0</v>
      </c>
      <c r="K35" s="141" t="n">
        <v>0</v>
      </c>
      <c r="L35" s="141" t="n">
        <v>0</v>
      </c>
      <c r="M35" s="141" t="n">
        <v>0</v>
      </c>
      <c r="N35" s="566" t="n">
        <v>0</v>
      </c>
      <c r="O35" s="140" t="n">
        <v>0</v>
      </c>
      <c r="P35" s="141" t="n">
        <v>0</v>
      </c>
      <c r="Q35" s="141" t="n">
        <v>0</v>
      </c>
      <c r="R35" s="141" t="n">
        <v>0</v>
      </c>
      <c r="S35" s="141" t="n">
        <v>0</v>
      </c>
      <c r="T35" s="141" t="n">
        <v>0</v>
      </c>
      <c r="U35" s="141" t="n">
        <v>0</v>
      </c>
      <c r="V35" s="141" t="n">
        <v>0</v>
      </c>
      <c r="W35" s="566" t="n">
        <v>0</v>
      </c>
      <c r="X35" s="567" t="n">
        <v>0</v>
      </c>
      <c r="Y35" s="141" t="n">
        <v>0</v>
      </c>
      <c r="Z35" s="141" t="n">
        <v>0</v>
      </c>
      <c r="AA35" s="141" t="n">
        <v>0</v>
      </c>
      <c r="AB35" s="141" t="n">
        <v>0.0367708669499103</v>
      </c>
      <c r="AC35" s="600" t="s">
        <v>81</v>
      </c>
    </row>
    <row r="36" customFormat="false" ht="18.75" hidden="false" customHeight="true" outlineLevel="0" collapsed="false">
      <c r="A36" s="595"/>
      <c r="B36" s="563" t="s">
        <v>390</v>
      </c>
      <c r="C36" s="564" t="s">
        <v>391</v>
      </c>
      <c r="D36" s="140" t="n">
        <v>0</v>
      </c>
      <c r="E36" s="141" t="n">
        <v>0</v>
      </c>
      <c r="F36" s="141" t="n">
        <v>0</v>
      </c>
      <c r="G36" s="141" t="n">
        <v>0.448586388350128</v>
      </c>
      <c r="H36" s="141" t="n">
        <v>0</v>
      </c>
      <c r="I36" s="141" t="n">
        <v>0</v>
      </c>
      <c r="J36" s="141" t="n">
        <v>0</v>
      </c>
      <c r="K36" s="141" t="n">
        <v>0</v>
      </c>
      <c r="L36" s="141" t="n">
        <v>0</v>
      </c>
      <c r="M36" s="141" t="n">
        <v>0.461944914500821</v>
      </c>
      <c r="N36" s="566" t="n">
        <v>0</v>
      </c>
      <c r="O36" s="140" t="n">
        <v>0</v>
      </c>
      <c r="P36" s="141" t="n">
        <v>0</v>
      </c>
      <c r="Q36" s="141" t="n">
        <v>0</v>
      </c>
      <c r="R36" s="141" t="n">
        <v>0</v>
      </c>
      <c r="S36" s="141" t="n">
        <v>0.192461854443382</v>
      </c>
      <c r="T36" s="141" t="n">
        <v>0</v>
      </c>
      <c r="U36" s="141" t="n">
        <v>0</v>
      </c>
      <c r="V36" s="141" t="n">
        <v>0</v>
      </c>
      <c r="W36" s="566" t="n">
        <v>0</v>
      </c>
      <c r="X36" s="567" t="n">
        <v>0</v>
      </c>
      <c r="Y36" s="141" t="n">
        <v>0</v>
      </c>
      <c r="Z36" s="141" t="n">
        <v>0</v>
      </c>
      <c r="AA36" s="141" t="n">
        <v>0</v>
      </c>
      <c r="AB36" s="141" t="n">
        <v>0</v>
      </c>
      <c r="AC36" s="600" t="s">
        <v>390</v>
      </c>
    </row>
    <row r="37" customFormat="false" ht="18.75" hidden="false" customHeight="true" outlineLevel="0" collapsed="false">
      <c r="A37" s="595"/>
      <c r="B37" s="593" t="s">
        <v>78</v>
      </c>
      <c r="C37" s="587" t="s">
        <v>392</v>
      </c>
      <c r="D37" s="571" t="n">
        <v>0</v>
      </c>
      <c r="E37" s="572" t="n">
        <v>0</v>
      </c>
      <c r="F37" s="572" t="n">
        <v>0</v>
      </c>
      <c r="G37" s="572" t="n">
        <v>0</v>
      </c>
      <c r="H37" s="572" t="n">
        <v>0</v>
      </c>
      <c r="I37" s="572" t="n">
        <v>0</v>
      </c>
      <c r="J37" s="572" t="n">
        <v>0</v>
      </c>
      <c r="K37" s="572" t="n">
        <v>0</v>
      </c>
      <c r="L37" s="572" t="n">
        <v>0</v>
      </c>
      <c r="M37" s="572" t="n">
        <v>0</v>
      </c>
      <c r="N37" s="602" t="n">
        <v>0</v>
      </c>
      <c r="O37" s="571" t="n">
        <v>0</v>
      </c>
      <c r="P37" s="572" t="n">
        <v>0</v>
      </c>
      <c r="Q37" s="572" t="n">
        <v>0</v>
      </c>
      <c r="R37" s="572" t="n">
        <v>0</v>
      </c>
      <c r="S37" s="572" t="n">
        <v>0</v>
      </c>
      <c r="T37" s="572" t="n">
        <v>0</v>
      </c>
      <c r="U37" s="572" t="n">
        <v>0</v>
      </c>
      <c r="V37" s="572" t="n">
        <v>0</v>
      </c>
      <c r="W37" s="602" t="n">
        <v>0</v>
      </c>
      <c r="X37" s="575" t="n">
        <v>0</v>
      </c>
      <c r="Y37" s="572" t="n">
        <v>0</v>
      </c>
      <c r="Z37" s="572" t="n">
        <v>0</v>
      </c>
      <c r="AA37" s="572" t="n">
        <v>0</v>
      </c>
      <c r="AB37" s="572" t="n">
        <v>0</v>
      </c>
      <c r="AC37" s="603" t="s">
        <v>78</v>
      </c>
    </row>
    <row r="38" customFormat="false" ht="18.75" hidden="false" customHeight="true" outlineLevel="0" collapsed="false">
      <c r="A38" s="604" t="s">
        <v>393</v>
      </c>
      <c r="B38" s="554" t="s">
        <v>394</v>
      </c>
      <c r="C38" s="605" t="s">
        <v>395</v>
      </c>
      <c r="D38" s="578" t="n">
        <v>2.07380840477524</v>
      </c>
      <c r="E38" s="133" t="n">
        <v>0.0947188358799611</v>
      </c>
      <c r="F38" s="133" t="n">
        <v>0</v>
      </c>
      <c r="G38" s="133" t="n">
        <v>1.9407166909195</v>
      </c>
      <c r="H38" s="133" t="n">
        <v>0</v>
      </c>
      <c r="I38" s="133" t="n">
        <v>0.391971925759619</v>
      </c>
      <c r="J38" s="133" t="n">
        <v>0</v>
      </c>
      <c r="K38" s="133" t="n">
        <v>0</v>
      </c>
      <c r="L38" s="133" t="n">
        <v>0</v>
      </c>
      <c r="M38" s="133" t="n">
        <v>0</v>
      </c>
      <c r="N38" s="579" t="n">
        <v>0</v>
      </c>
      <c r="O38" s="578" t="n">
        <v>0</v>
      </c>
      <c r="P38" s="133" t="n">
        <v>0.396643391512114</v>
      </c>
      <c r="Q38" s="133" t="n">
        <v>0.0912046358699115</v>
      </c>
      <c r="R38" s="133" t="n">
        <v>3.1545598331316</v>
      </c>
      <c r="S38" s="133" t="n">
        <v>0</v>
      </c>
      <c r="T38" s="133" t="n">
        <v>0</v>
      </c>
      <c r="U38" s="133" t="n">
        <v>0</v>
      </c>
      <c r="V38" s="133" t="n">
        <v>1.50631142561086</v>
      </c>
      <c r="W38" s="579" t="n">
        <v>0</v>
      </c>
      <c r="X38" s="583" t="n">
        <v>2.11589957765028</v>
      </c>
      <c r="Y38" s="133" t="n">
        <v>1.5091974622019</v>
      </c>
      <c r="Z38" s="133" t="n">
        <v>3.09418526226054</v>
      </c>
      <c r="AA38" s="133" t="n">
        <v>2.90494006276687</v>
      </c>
      <c r="AB38" s="579" t="n">
        <v>2.7607217547733</v>
      </c>
      <c r="AC38" s="606" t="s">
        <v>394</v>
      </c>
    </row>
    <row r="39" customFormat="false" ht="18.75" hidden="false" customHeight="true" outlineLevel="0" collapsed="false">
      <c r="A39" s="604"/>
      <c r="B39" s="563" t="s">
        <v>396</v>
      </c>
      <c r="C39" s="607" t="s">
        <v>397</v>
      </c>
      <c r="D39" s="140" t="n">
        <v>2.5857864376269</v>
      </c>
      <c r="E39" s="141" t="n">
        <v>0.191565292820126</v>
      </c>
      <c r="F39" s="141" t="n">
        <v>0</v>
      </c>
      <c r="G39" s="141" t="n">
        <v>2.30905780277959</v>
      </c>
      <c r="H39" s="141" t="n">
        <v>0</v>
      </c>
      <c r="I39" s="141" t="n">
        <v>0.477882053632783</v>
      </c>
      <c r="J39" s="141" t="n">
        <v>0</v>
      </c>
      <c r="K39" s="141" t="n">
        <v>0</v>
      </c>
      <c r="L39" s="141" t="n">
        <v>0</v>
      </c>
      <c r="M39" s="141" t="n">
        <v>0</v>
      </c>
      <c r="N39" s="566" t="n">
        <v>0.0282468812827532</v>
      </c>
      <c r="O39" s="140" t="n">
        <v>0</v>
      </c>
      <c r="P39" s="141" t="n">
        <v>0.506311425610861</v>
      </c>
      <c r="Q39" s="141" t="n">
        <v>0.091895380062385</v>
      </c>
      <c r="R39" s="141" t="n">
        <v>3.21245293403473</v>
      </c>
      <c r="S39" s="141" t="n">
        <v>0</v>
      </c>
      <c r="T39" s="141" t="n">
        <v>0</v>
      </c>
      <c r="U39" s="141" t="n">
        <v>0</v>
      </c>
      <c r="V39" s="141" t="n">
        <v>1.34565267604963</v>
      </c>
      <c r="W39" s="566" t="n">
        <v>0</v>
      </c>
      <c r="X39" s="567" t="n">
        <v>2.42960244643932</v>
      </c>
      <c r="Y39" s="141" t="n">
        <v>1.5091974622019</v>
      </c>
      <c r="Z39" s="141" t="n">
        <v>3.09418526226054</v>
      </c>
      <c r="AA39" s="141" t="n">
        <v>2.98191972168346</v>
      </c>
      <c r="AB39" s="566" t="n">
        <v>3.09167241380896</v>
      </c>
      <c r="AC39" s="608" t="s">
        <v>396</v>
      </c>
    </row>
    <row r="40" customFormat="false" ht="18.75" hidden="false" customHeight="true" outlineLevel="0" collapsed="false">
      <c r="A40" s="604"/>
      <c r="B40" s="563" t="s">
        <v>398</v>
      </c>
      <c r="C40" s="607" t="s">
        <v>399</v>
      </c>
      <c r="D40" s="140" t="n">
        <v>0.572803261919089</v>
      </c>
      <c r="E40" s="141" t="n">
        <v>0.0897078331018555</v>
      </c>
      <c r="F40" s="141" t="n">
        <v>0</v>
      </c>
      <c r="G40" s="141" t="n">
        <v>2.53783344502661</v>
      </c>
      <c r="H40" s="141" t="n">
        <v>0</v>
      </c>
      <c r="I40" s="141" t="n">
        <v>0.452640566406871</v>
      </c>
      <c r="J40" s="141" t="n">
        <v>0</v>
      </c>
      <c r="K40" s="141" t="n">
        <v>0</v>
      </c>
      <c r="L40" s="141" t="n">
        <v>0</v>
      </c>
      <c r="M40" s="141" t="n">
        <v>0</v>
      </c>
      <c r="N40" s="566" t="n">
        <v>0</v>
      </c>
      <c r="O40" s="140" t="n">
        <v>0</v>
      </c>
      <c r="P40" s="141" t="n">
        <v>0</v>
      </c>
      <c r="Q40" s="141" t="n">
        <v>0</v>
      </c>
      <c r="R40" s="141" t="n">
        <v>2.22030778209185</v>
      </c>
      <c r="S40" s="141" t="n">
        <v>0</v>
      </c>
      <c r="T40" s="141" t="n">
        <v>0</v>
      </c>
      <c r="U40" s="141" t="n">
        <v>0</v>
      </c>
      <c r="V40" s="141" t="n">
        <v>1.05988506070926</v>
      </c>
      <c r="W40" s="566" t="n">
        <v>0</v>
      </c>
      <c r="X40" s="567" t="n">
        <v>1.83096978121664</v>
      </c>
      <c r="Y40" s="141" t="n">
        <v>1.93540568303979</v>
      </c>
      <c r="Z40" s="141" t="n">
        <v>2.56085558921803</v>
      </c>
      <c r="AA40" s="141" t="n">
        <v>1.77865400302614</v>
      </c>
      <c r="AB40" s="566" t="n">
        <v>2.87789999258253</v>
      </c>
      <c r="AC40" s="608" t="s">
        <v>398</v>
      </c>
    </row>
    <row r="41" customFormat="false" ht="18.75" hidden="false" customHeight="true" outlineLevel="0" collapsed="false">
      <c r="A41" s="604"/>
      <c r="B41" s="563" t="s">
        <v>400</v>
      </c>
      <c r="C41" s="607" t="s">
        <v>401</v>
      </c>
      <c r="D41" s="140" t="n">
        <v>1.98191972168346</v>
      </c>
      <c r="E41" s="141" t="n">
        <v>0.187979201018807</v>
      </c>
      <c r="F41" s="141" t="n">
        <v>0</v>
      </c>
      <c r="G41" s="141" t="n">
        <v>2.63542352155797</v>
      </c>
      <c r="H41" s="141" t="n">
        <v>0.647813509833398</v>
      </c>
      <c r="I41" s="141" t="n">
        <v>0.94168848182489</v>
      </c>
      <c r="J41" s="141" t="n">
        <v>0</v>
      </c>
      <c r="K41" s="141" t="n">
        <v>0</v>
      </c>
      <c r="L41" s="141" t="n">
        <v>0</v>
      </c>
      <c r="M41" s="141" t="n">
        <v>0</v>
      </c>
      <c r="N41" s="566" t="n">
        <v>0</v>
      </c>
      <c r="O41" s="140" t="n">
        <v>0</v>
      </c>
      <c r="P41" s="141" t="n">
        <v>0</v>
      </c>
      <c r="Q41" s="141" t="n">
        <v>0.258018604548732</v>
      </c>
      <c r="R41" s="141" t="n">
        <v>2.7607217547733</v>
      </c>
      <c r="S41" s="141" t="n">
        <v>0</v>
      </c>
      <c r="T41" s="141" t="n">
        <v>0</v>
      </c>
      <c r="U41" s="141" t="n">
        <v>0</v>
      </c>
      <c r="V41" s="141" t="n">
        <v>1.11023349934593</v>
      </c>
      <c r="W41" s="566" t="n">
        <v>0</v>
      </c>
      <c r="X41" s="567" t="n">
        <v>2.62202092590135</v>
      </c>
      <c r="Y41" s="141" t="n">
        <v>2.16534290025651</v>
      </c>
      <c r="Z41" s="141" t="n">
        <v>3.24463603271275</v>
      </c>
      <c r="AA41" s="141" t="n">
        <v>2.61387329862104</v>
      </c>
      <c r="AB41" s="566" t="n">
        <v>3.00612993269862</v>
      </c>
      <c r="AC41" s="608" t="s">
        <v>400</v>
      </c>
    </row>
    <row r="42" customFormat="false" ht="18.75" hidden="false" customHeight="true" outlineLevel="0" collapsed="false">
      <c r="A42" s="604"/>
      <c r="B42" s="563" t="s">
        <v>402</v>
      </c>
      <c r="C42" s="607" t="s">
        <v>403</v>
      </c>
      <c r="D42" s="140" t="n">
        <v>1.04556921231807</v>
      </c>
      <c r="E42" s="141" t="n">
        <v>0.141755697156474</v>
      </c>
      <c r="F42" s="141" t="n">
        <v>0</v>
      </c>
      <c r="G42" s="141" t="n">
        <v>2.658477019808</v>
      </c>
      <c r="H42" s="141" t="n">
        <v>0.804117927885571</v>
      </c>
      <c r="I42" s="141" t="n">
        <v>0.877751209785225</v>
      </c>
      <c r="J42" s="141" t="n">
        <v>0.352052582398818</v>
      </c>
      <c r="K42" s="141" t="n">
        <v>0.211302693077332</v>
      </c>
      <c r="L42" s="141" t="n">
        <v>0</v>
      </c>
      <c r="M42" s="141" t="n">
        <v>0.0308449758517135</v>
      </c>
      <c r="N42" s="566" t="n">
        <v>0</v>
      </c>
      <c r="O42" s="140" t="n">
        <v>0</v>
      </c>
      <c r="P42" s="141" t="n">
        <v>0.0551563004248654</v>
      </c>
      <c r="Q42" s="141" t="n">
        <v>1.07746924974412</v>
      </c>
      <c r="R42" s="141" t="n">
        <v>2.67088865320795</v>
      </c>
      <c r="S42" s="141" t="n">
        <v>0</v>
      </c>
      <c r="T42" s="141" t="n">
        <v>0</v>
      </c>
      <c r="U42" s="141" t="n">
        <v>0</v>
      </c>
      <c r="V42" s="141" t="n">
        <v>1.17069452225861</v>
      </c>
      <c r="W42" s="566" t="n">
        <v>0</v>
      </c>
      <c r="X42" s="567" t="n">
        <v>1.6859606088299</v>
      </c>
      <c r="Y42" s="141" t="n">
        <v>2.03310101991446</v>
      </c>
      <c r="Z42" s="141" t="n">
        <v>2.96674877136198</v>
      </c>
      <c r="AA42" s="141" t="n">
        <v>2.7690999445527</v>
      </c>
      <c r="AB42" s="566" t="n">
        <v>2.72144591810693</v>
      </c>
      <c r="AC42" s="608" t="s">
        <v>402</v>
      </c>
    </row>
    <row r="43" customFormat="false" ht="18.75" hidden="false" customHeight="true" outlineLevel="0" collapsed="false">
      <c r="A43" s="604"/>
      <c r="B43" s="563" t="s">
        <v>404</v>
      </c>
      <c r="C43" s="607" t="s">
        <v>405</v>
      </c>
      <c r="D43" s="140" t="n">
        <v>0.560624122781981</v>
      </c>
      <c r="E43" s="141" t="n">
        <v>0</v>
      </c>
      <c r="F43" s="141" t="n">
        <v>0</v>
      </c>
      <c r="G43" s="141" t="n">
        <v>1.99557350028439</v>
      </c>
      <c r="H43" s="141" t="n">
        <v>0.747902119695071</v>
      </c>
      <c r="I43" s="141" t="n">
        <v>0.829875862098391</v>
      </c>
      <c r="J43" s="141" t="n">
        <v>0</v>
      </c>
      <c r="K43" s="141" t="n">
        <v>0.372331378060827</v>
      </c>
      <c r="L43" s="141" t="n">
        <v>0</v>
      </c>
      <c r="M43" s="141" t="n">
        <v>0.187979201018807</v>
      </c>
      <c r="N43" s="566" t="n">
        <v>0</v>
      </c>
      <c r="O43" s="140" t="n">
        <v>0</v>
      </c>
      <c r="P43" s="141" t="n">
        <v>0</v>
      </c>
      <c r="Q43" s="141" t="n">
        <v>0.0590787133731736</v>
      </c>
      <c r="R43" s="141" t="n">
        <v>0.446361334335337</v>
      </c>
      <c r="S43" s="141" t="n">
        <v>0</v>
      </c>
      <c r="T43" s="141" t="n">
        <v>0</v>
      </c>
      <c r="U43" s="141" t="n">
        <v>0</v>
      </c>
      <c r="V43" s="141" t="n">
        <v>0.579011233742264</v>
      </c>
      <c r="W43" s="566" t="n">
        <v>0</v>
      </c>
      <c r="X43" s="567" t="n">
        <v>1.46992691471997</v>
      </c>
      <c r="Y43" s="141" t="n">
        <v>1.40633521740699</v>
      </c>
      <c r="Z43" s="141" t="n">
        <v>2.04556921231807</v>
      </c>
      <c r="AA43" s="141" t="n">
        <v>1.47352231907892</v>
      </c>
      <c r="AB43" s="566" t="n">
        <v>1.9570747318402</v>
      </c>
      <c r="AC43" s="608" t="s">
        <v>404</v>
      </c>
    </row>
    <row r="44" customFormat="false" ht="18.75" hidden="false" customHeight="true" outlineLevel="0" collapsed="false">
      <c r="A44" s="604"/>
      <c r="B44" s="563" t="s">
        <v>406</v>
      </c>
      <c r="C44" s="607" t="s">
        <v>407</v>
      </c>
      <c r="D44" s="140" t="n">
        <v>0</v>
      </c>
      <c r="E44" s="141" t="n">
        <v>0.220072336213944</v>
      </c>
      <c r="F44" s="141" t="n">
        <v>0</v>
      </c>
      <c r="G44" s="141" t="n">
        <v>0.877899992582531</v>
      </c>
      <c r="H44" s="141" t="n">
        <v>0</v>
      </c>
      <c r="I44" s="141" t="n">
        <v>0</v>
      </c>
      <c r="J44" s="141" t="n">
        <v>0</v>
      </c>
      <c r="K44" s="141" t="n">
        <v>0</v>
      </c>
      <c r="L44" s="141" t="n">
        <v>0</v>
      </c>
      <c r="M44" s="141" t="n">
        <v>0</v>
      </c>
      <c r="N44" s="566" t="n">
        <v>0</v>
      </c>
      <c r="O44" s="140" t="n">
        <v>0</v>
      </c>
      <c r="P44" s="141" t="n">
        <v>0</v>
      </c>
      <c r="Q44" s="141" t="n">
        <v>0</v>
      </c>
      <c r="R44" s="141" t="n">
        <v>0</v>
      </c>
      <c r="S44" s="141" t="n">
        <v>0</v>
      </c>
      <c r="T44" s="141" t="n">
        <v>0</v>
      </c>
      <c r="U44" s="141" t="n">
        <v>0</v>
      </c>
      <c r="V44" s="141" t="n">
        <v>0</v>
      </c>
      <c r="W44" s="566" t="n">
        <v>0</v>
      </c>
      <c r="X44" s="567" t="n">
        <v>2.01124642218043</v>
      </c>
      <c r="Y44" s="141" t="n">
        <v>2.3458375591676</v>
      </c>
      <c r="Z44" s="141" t="n">
        <v>3.02744522608779</v>
      </c>
      <c r="AA44" s="141" t="n">
        <v>3.36285293463164</v>
      </c>
      <c r="AB44" s="566" t="n">
        <v>1.46871701302245</v>
      </c>
      <c r="AC44" s="608" t="s">
        <v>406</v>
      </c>
    </row>
    <row r="45" customFormat="false" ht="18.75" hidden="false" customHeight="true" outlineLevel="0" collapsed="false">
      <c r="A45" s="604"/>
      <c r="B45" s="563" t="s">
        <v>408</v>
      </c>
      <c r="C45" s="607" t="s">
        <v>409</v>
      </c>
      <c r="D45" s="140" t="n">
        <v>0</v>
      </c>
      <c r="E45" s="141" t="n">
        <v>0.172647591310055</v>
      </c>
      <c r="F45" s="141" t="n">
        <v>0</v>
      </c>
      <c r="G45" s="141" t="n">
        <v>0.776066642396299</v>
      </c>
      <c r="H45" s="141" t="n">
        <v>0</v>
      </c>
      <c r="I45" s="141" t="n">
        <v>0</v>
      </c>
      <c r="J45" s="141" t="n">
        <v>0</v>
      </c>
      <c r="K45" s="141" t="n">
        <v>0</v>
      </c>
      <c r="L45" s="141" t="n">
        <v>0</v>
      </c>
      <c r="M45" s="141" t="n">
        <v>0</v>
      </c>
      <c r="N45" s="566" t="n">
        <v>0</v>
      </c>
      <c r="O45" s="140" t="n">
        <v>0</v>
      </c>
      <c r="P45" s="141" t="n">
        <v>0</v>
      </c>
      <c r="Q45" s="141" t="n">
        <v>0</v>
      </c>
      <c r="R45" s="141" t="n">
        <v>0</v>
      </c>
      <c r="S45" s="141" t="n">
        <v>0</v>
      </c>
      <c r="T45" s="141" t="n">
        <v>0</v>
      </c>
      <c r="U45" s="141" t="n">
        <v>0</v>
      </c>
      <c r="V45" s="141" t="n">
        <v>0</v>
      </c>
      <c r="W45" s="566" t="n">
        <v>0</v>
      </c>
      <c r="X45" s="567" t="n">
        <v>1.7896884002542</v>
      </c>
      <c r="Y45" s="141" t="n">
        <v>2.11372963423977</v>
      </c>
      <c r="Z45" s="141" t="n">
        <v>2.58993056310485</v>
      </c>
      <c r="AA45" s="141" t="n">
        <v>2.90494006276687</v>
      </c>
      <c r="AB45" s="566" t="n">
        <v>1.38044727641102</v>
      </c>
      <c r="AC45" s="608" t="s">
        <v>408</v>
      </c>
    </row>
    <row r="46" customFormat="false" ht="18.75" hidden="false" customHeight="true" outlineLevel="0" collapsed="false">
      <c r="A46" s="604"/>
      <c r="B46" s="563" t="s">
        <v>410</v>
      </c>
      <c r="C46" s="607" t="s">
        <v>411</v>
      </c>
      <c r="D46" s="140" t="n">
        <v>0</v>
      </c>
      <c r="E46" s="141" t="n">
        <v>0.275021815158224</v>
      </c>
      <c r="F46" s="141" t="n">
        <v>0</v>
      </c>
      <c r="G46" s="141" t="n">
        <v>2.23763493829135</v>
      </c>
      <c r="H46" s="141" t="n">
        <v>0.290803905276479</v>
      </c>
      <c r="I46" s="141" t="n">
        <v>0</v>
      </c>
      <c r="J46" s="141" t="n">
        <v>0</v>
      </c>
      <c r="K46" s="141" t="n">
        <v>0</v>
      </c>
      <c r="L46" s="141" t="n">
        <v>0.599988271212649</v>
      </c>
      <c r="M46" s="141" t="n">
        <v>0</v>
      </c>
      <c r="N46" s="566" t="n">
        <v>0.19267683147225</v>
      </c>
      <c r="O46" s="140" t="n">
        <v>0</v>
      </c>
      <c r="P46" s="141" t="n">
        <v>0</v>
      </c>
      <c r="Q46" s="141" t="n">
        <v>0</v>
      </c>
      <c r="R46" s="141" t="n">
        <v>0.196660020344996</v>
      </c>
      <c r="S46" s="141" t="n">
        <v>0</v>
      </c>
      <c r="T46" s="141" t="n">
        <v>0</v>
      </c>
      <c r="U46" s="141" t="n">
        <v>0</v>
      </c>
      <c r="V46" s="141" t="n">
        <v>0.318957941211333</v>
      </c>
      <c r="W46" s="566" t="n">
        <v>0</v>
      </c>
      <c r="X46" s="567" t="n">
        <v>3.04991851386694</v>
      </c>
      <c r="Y46" s="141" t="n">
        <v>2.72931639574792</v>
      </c>
      <c r="Z46" s="141" t="n">
        <v>3.78304602556782</v>
      </c>
      <c r="AA46" s="141" t="n">
        <v>2.42521052582699</v>
      </c>
      <c r="AB46" s="566" t="n">
        <v>2.12563691883115</v>
      </c>
      <c r="AC46" s="608" t="s">
        <v>410</v>
      </c>
    </row>
    <row r="47" customFormat="false" ht="18.75" hidden="false" customHeight="true" outlineLevel="0" collapsed="false">
      <c r="A47" s="604"/>
      <c r="B47" s="563" t="s">
        <v>412</v>
      </c>
      <c r="C47" s="607" t="s">
        <v>413</v>
      </c>
      <c r="D47" s="140" t="n">
        <v>0.00236118733386492</v>
      </c>
      <c r="E47" s="141" t="n">
        <v>0.319042106923491</v>
      </c>
      <c r="F47" s="141" t="n">
        <v>0</v>
      </c>
      <c r="G47" s="141" t="n">
        <v>1.49654252876506</v>
      </c>
      <c r="H47" s="141" t="n">
        <v>0.428793615899895</v>
      </c>
      <c r="I47" s="141" t="n">
        <v>0.201149921156856</v>
      </c>
      <c r="J47" s="141" t="n">
        <v>0</v>
      </c>
      <c r="K47" s="141" t="n">
        <v>0.495050758134228</v>
      </c>
      <c r="L47" s="141" t="n">
        <v>0.896836161136865</v>
      </c>
      <c r="M47" s="141" t="n">
        <v>0</v>
      </c>
      <c r="N47" s="566" t="n">
        <v>0.458347498842343</v>
      </c>
      <c r="O47" s="140" t="n">
        <v>0</v>
      </c>
      <c r="P47" s="141" t="n">
        <v>0</v>
      </c>
      <c r="Q47" s="141" t="n">
        <v>0</v>
      </c>
      <c r="R47" s="141" t="n">
        <v>0.242531336144102</v>
      </c>
      <c r="S47" s="141" t="n">
        <v>0</v>
      </c>
      <c r="T47" s="141" t="n">
        <v>0</v>
      </c>
      <c r="U47" s="141" t="n">
        <v>0</v>
      </c>
      <c r="V47" s="141" t="n">
        <v>0.232266358352913</v>
      </c>
      <c r="W47" s="566" t="n">
        <v>0</v>
      </c>
      <c r="X47" s="567" t="n">
        <v>2.49226630019065</v>
      </c>
      <c r="Y47" s="141" t="n">
        <v>2.2343002142086</v>
      </c>
      <c r="Z47" s="141" t="n">
        <v>3.17711098287441</v>
      </c>
      <c r="AA47" s="141" t="n">
        <v>2.30374146491713</v>
      </c>
      <c r="AB47" s="566" t="n">
        <v>2.11660088786776</v>
      </c>
      <c r="AC47" s="608" t="s">
        <v>412</v>
      </c>
    </row>
    <row r="48" customFormat="false" ht="18.75" hidden="false" customHeight="true" outlineLevel="0" collapsed="false">
      <c r="A48" s="604"/>
      <c r="B48" s="593" t="s">
        <v>414</v>
      </c>
      <c r="C48" s="609" t="s">
        <v>415</v>
      </c>
      <c r="D48" s="143" t="n">
        <v>1.34487756216413</v>
      </c>
      <c r="E48" s="145" t="n">
        <v>0.149452965050431</v>
      </c>
      <c r="F48" s="145" t="n">
        <v>0.108845558817941</v>
      </c>
      <c r="G48" s="145" t="n">
        <v>2.36276228907472</v>
      </c>
      <c r="H48" s="145" t="n">
        <v>1.54698729681094</v>
      </c>
      <c r="I48" s="145" t="n">
        <v>0.77777616793942</v>
      </c>
      <c r="J48" s="145" t="n">
        <v>0.559595212549082</v>
      </c>
      <c r="K48" s="145" t="n">
        <v>1.15911577545252</v>
      </c>
      <c r="L48" s="145" t="n">
        <v>1.42432280568333</v>
      </c>
      <c r="M48" s="145" t="n">
        <v>0.210959577677508</v>
      </c>
      <c r="N48" s="574" t="n">
        <v>1.23226635835291</v>
      </c>
      <c r="O48" s="143" t="n">
        <v>0</v>
      </c>
      <c r="P48" s="145" t="n">
        <v>0</v>
      </c>
      <c r="Q48" s="145" t="n">
        <v>0.330025112354796</v>
      </c>
      <c r="R48" s="145" t="n">
        <v>0.608067198650865</v>
      </c>
      <c r="S48" s="145" t="n">
        <v>0</v>
      </c>
      <c r="T48" s="145" t="n">
        <v>0.444786456613311</v>
      </c>
      <c r="U48" s="145" t="n">
        <v>0</v>
      </c>
      <c r="V48" s="145" t="n">
        <v>0.608067198650866</v>
      </c>
      <c r="W48" s="574" t="n">
        <v>0</v>
      </c>
      <c r="X48" s="588" t="n">
        <v>2.12144591810693</v>
      </c>
      <c r="Y48" s="145" t="n">
        <v>2.08368305209963</v>
      </c>
      <c r="Z48" s="145" t="n">
        <v>2.3570747318402</v>
      </c>
      <c r="AA48" s="145" t="n">
        <v>1.88582797093769</v>
      </c>
      <c r="AB48" s="574" t="n">
        <v>1.87647284201229</v>
      </c>
      <c r="AC48" s="610" t="s">
        <v>414</v>
      </c>
    </row>
    <row r="49" customFormat="false" ht="18.75" hidden="false" customHeight="true" outlineLevel="0" collapsed="false">
      <c r="A49" s="552"/>
      <c r="B49" s="552"/>
      <c r="C49" s="552"/>
      <c r="D49" s="611" t="s">
        <v>305</v>
      </c>
      <c r="E49" s="612" t="s">
        <v>306</v>
      </c>
      <c r="F49" s="612" t="s">
        <v>307</v>
      </c>
      <c r="G49" s="612" t="s">
        <v>308</v>
      </c>
      <c r="H49" s="612" t="s">
        <v>309</v>
      </c>
      <c r="I49" s="612" t="s">
        <v>310</v>
      </c>
      <c r="J49" s="612" t="s">
        <v>311</v>
      </c>
      <c r="K49" s="612" t="s">
        <v>312</v>
      </c>
      <c r="L49" s="612" t="s">
        <v>313</v>
      </c>
      <c r="M49" s="612" t="s">
        <v>314</v>
      </c>
      <c r="N49" s="613" t="s">
        <v>315</v>
      </c>
      <c r="O49" s="614" t="s">
        <v>316</v>
      </c>
      <c r="P49" s="615" t="s">
        <v>317</v>
      </c>
      <c r="Q49" s="615" t="s">
        <v>318</v>
      </c>
      <c r="R49" s="615" t="s">
        <v>319</v>
      </c>
      <c r="S49" s="615" t="s">
        <v>320</v>
      </c>
      <c r="T49" s="615" t="s">
        <v>321</v>
      </c>
      <c r="U49" s="615" t="s">
        <v>322</v>
      </c>
      <c r="V49" s="615" t="s">
        <v>323</v>
      </c>
      <c r="W49" s="616" t="s">
        <v>324</v>
      </c>
      <c r="X49" s="549" t="s">
        <v>325</v>
      </c>
      <c r="Y49" s="550" t="s">
        <v>326</v>
      </c>
      <c r="Z49" s="550" t="s">
        <v>327</v>
      </c>
      <c r="AA49" s="550" t="s">
        <v>328</v>
      </c>
      <c r="AB49" s="551" t="s">
        <v>329</v>
      </c>
      <c r="AC49" s="552"/>
    </row>
  </sheetData>
  <sheetProtection sheet="true" password="dc17" objects="true" formatCells="false" formatColumns="false" formatRows="false"/>
  <mergeCells count="8">
    <mergeCell ref="D1:N1"/>
    <mergeCell ref="O1:W1"/>
    <mergeCell ref="X1:AB1"/>
    <mergeCell ref="A4:A10"/>
    <mergeCell ref="A11:A21"/>
    <mergeCell ref="A22:A28"/>
    <mergeCell ref="A29:A37"/>
    <mergeCell ref="A38:A48"/>
  </mergeCells>
  <conditionalFormatting sqref="D4:AB48">
    <cfRule type="colorScale" priority="2">
      <colorScale>
        <cfvo type="min" val="0"/>
        <cfvo type="percentile" val="50"/>
        <cfvo type="max" val="0"/>
        <color rgb="FFF8696B"/>
        <color rgb="FFFCFCFF"/>
        <color rgb="FF5A8AC6"/>
      </colorScale>
    </cfRule>
  </conditionalFormatting>
  <printOptions headings="false" gridLines="false" gridLinesSet="true" horizontalCentered="false" verticalCentered="false"/>
  <pageMargins left="0.75" right="0.75" top="1" bottom="1"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11.xml><?xml version="1.0" encoding="utf-8"?>
<worksheet xmlns="http://schemas.openxmlformats.org/spreadsheetml/2006/main" xmlns:r="http://schemas.openxmlformats.org/officeDocument/2006/relationships">
  <sheetPr filterMode="false">
    <pageSetUpPr fitToPage="false"/>
  </sheetPr>
  <dimension ref="A1:BL49"/>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C2" activeCellId="0" sqref="C2"/>
    </sheetView>
  </sheetViews>
  <sheetFormatPr defaultRowHeight="14.55" zeroHeight="false" outlineLevelRow="0" outlineLevelCol="0"/>
  <cols>
    <col collapsed="false" customWidth="true" hidden="false" outlineLevel="0" max="1" min="1" style="617" width="9.44"/>
    <col collapsed="false" customWidth="true" hidden="false" outlineLevel="0" max="2" min="2" style="617" width="10.88"/>
    <col collapsed="false" customWidth="true" hidden="false" outlineLevel="0" max="3" min="3" style="617" width="63.44"/>
    <col collapsed="false" customWidth="true" hidden="false" outlineLevel="0" max="4" min="4" style="617" width="4.1"/>
    <col collapsed="false" customWidth="true" hidden="false" outlineLevel="0" max="5" min="5" style="617" width="6.56"/>
    <col collapsed="false" customWidth="true" hidden="false" outlineLevel="0" max="12" min="6" style="617" width="4.1"/>
    <col collapsed="false" customWidth="true" hidden="false" outlineLevel="0" max="14" min="13" style="617" width="5.1"/>
    <col collapsed="false" customWidth="true" hidden="false" outlineLevel="0" max="20" min="15" style="617" width="4.33"/>
    <col collapsed="false" customWidth="true" hidden="false" outlineLevel="0" max="21" min="21" style="617" width="6.56"/>
    <col collapsed="false" customWidth="true" hidden="false" outlineLevel="0" max="23" min="22" style="617" width="4.33"/>
    <col collapsed="false" customWidth="true" hidden="false" outlineLevel="0" max="28" min="24" style="617" width="4.1"/>
    <col collapsed="false" customWidth="true" hidden="false" outlineLevel="0" max="29" min="29" style="617" width="11.56"/>
    <col collapsed="false" customWidth="true" hidden="false" outlineLevel="0" max="1025" min="30" style="0" width="10.99"/>
  </cols>
  <sheetData>
    <row r="1" customFormat="false" ht="16.6" hidden="false" customHeight="true" outlineLevel="0" collapsed="false">
      <c r="A1" s="618"/>
      <c r="B1" s="618"/>
      <c r="C1" s="618"/>
      <c r="D1" s="526" t="s">
        <v>267</v>
      </c>
      <c r="E1" s="526"/>
      <c r="F1" s="526"/>
      <c r="G1" s="526"/>
      <c r="H1" s="526"/>
      <c r="I1" s="526"/>
      <c r="J1" s="526"/>
      <c r="K1" s="526"/>
      <c r="L1" s="526"/>
      <c r="M1" s="526"/>
      <c r="N1" s="526"/>
      <c r="O1" s="527" t="s">
        <v>268</v>
      </c>
      <c r="P1" s="527"/>
      <c r="Q1" s="527"/>
      <c r="R1" s="527"/>
      <c r="S1" s="527"/>
      <c r="T1" s="527"/>
      <c r="U1" s="527"/>
      <c r="V1" s="527"/>
      <c r="W1" s="527"/>
      <c r="X1" s="453" t="s">
        <v>269</v>
      </c>
      <c r="Y1" s="453"/>
      <c r="Z1" s="453"/>
      <c r="AA1" s="453"/>
      <c r="AB1" s="453"/>
      <c r="AC1" s="618"/>
    </row>
    <row r="2" customFormat="false" ht="292.5" hidden="false" customHeight="true" outlineLevel="0" collapsed="false">
      <c r="A2" s="619"/>
      <c r="B2" s="620"/>
      <c r="C2" s="621" t="s">
        <v>416</v>
      </c>
      <c r="D2" s="531" t="s">
        <v>270</v>
      </c>
      <c r="E2" s="532" t="s">
        <v>271</v>
      </c>
      <c r="F2" s="532" t="s">
        <v>123</v>
      </c>
      <c r="G2" s="533" t="s">
        <v>272</v>
      </c>
      <c r="H2" s="533" t="s">
        <v>126</v>
      </c>
      <c r="I2" s="532" t="s">
        <v>127</v>
      </c>
      <c r="J2" s="534" t="s">
        <v>128</v>
      </c>
      <c r="K2" s="532" t="s">
        <v>129</v>
      </c>
      <c r="L2" s="532" t="s">
        <v>130</v>
      </c>
      <c r="M2" s="532" t="s">
        <v>131</v>
      </c>
      <c r="N2" s="535" t="s">
        <v>132</v>
      </c>
      <c r="O2" s="536" t="s">
        <v>133</v>
      </c>
      <c r="P2" s="537" t="s">
        <v>134</v>
      </c>
      <c r="Q2" s="537" t="s">
        <v>135</v>
      </c>
      <c r="R2" s="537" t="s">
        <v>136</v>
      </c>
      <c r="S2" s="537" t="s">
        <v>137</v>
      </c>
      <c r="T2" s="537" t="s">
        <v>138</v>
      </c>
      <c r="U2" s="537" t="s">
        <v>273</v>
      </c>
      <c r="V2" s="537" t="s">
        <v>140</v>
      </c>
      <c r="W2" s="538" t="s">
        <v>142</v>
      </c>
      <c r="X2" s="463" t="s">
        <v>143</v>
      </c>
      <c r="Y2" s="464" t="s">
        <v>144</v>
      </c>
      <c r="Z2" s="464" t="s">
        <v>145</v>
      </c>
      <c r="AA2" s="464" t="s">
        <v>146</v>
      </c>
      <c r="AB2" s="465" t="s">
        <v>147</v>
      </c>
      <c r="AC2" s="622"/>
      <c r="AE2" s="623" t="s">
        <v>417</v>
      </c>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row>
    <row r="3" customFormat="false" ht="15.3" hidden="false" customHeight="false" outlineLevel="0" collapsed="false">
      <c r="A3" s="624"/>
      <c r="B3" s="541" t="s">
        <v>303</v>
      </c>
      <c r="C3" s="542" t="s">
        <v>304</v>
      </c>
      <c r="D3" s="625" t="s">
        <v>305</v>
      </c>
      <c r="E3" s="626" t="s">
        <v>306</v>
      </c>
      <c r="F3" s="626" t="s">
        <v>307</v>
      </c>
      <c r="G3" s="626" t="s">
        <v>308</v>
      </c>
      <c r="H3" s="626" t="s">
        <v>309</v>
      </c>
      <c r="I3" s="626" t="s">
        <v>310</v>
      </c>
      <c r="J3" s="626" t="s">
        <v>311</v>
      </c>
      <c r="K3" s="626" t="s">
        <v>312</v>
      </c>
      <c r="L3" s="626" t="s">
        <v>313</v>
      </c>
      <c r="M3" s="626" t="s">
        <v>314</v>
      </c>
      <c r="N3" s="627" t="s">
        <v>315</v>
      </c>
      <c r="O3" s="628" t="s">
        <v>316</v>
      </c>
      <c r="P3" s="629" t="s">
        <v>317</v>
      </c>
      <c r="Q3" s="629" t="s">
        <v>318</v>
      </c>
      <c r="R3" s="629" t="s">
        <v>319</v>
      </c>
      <c r="S3" s="629" t="s">
        <v>320</v>
      </c>
      <c r="T3" s="629" t="s">
        <v>321</v>
      </c>
      <c r="U3" s="629" t="s">
        <v>322</v>
      </c>
      <c r="V3" s="629" t="s">
        <v>323</v>
      </c>
      <c r="W3" s="630" t="s">
        <v>324</v>
      </c>
      <c r="X3" s="631" t="s">
        <v>325</v>
      </c>
      <c r="Y3" s="632" t="s">
        <v>326</v>
      </c>
      <c r="Z3" s="632" t="s">
        <v>327</v>
      </c>
      <c r="AA3" s="632" t="s">
        <v>328</v>
      </c>
      <c r="AB3" s="633" t="s">
        <v>329</v>
      </c>
      <c r="AC3" s="634"/>
      <c r="AE3" s="635" t="s">
        <v>418</v>
      </c>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row>
    <row r="4" customFormat="false" ht="18" hidden="false" customHeight="true" outlineLevel="0" collapsed="false">
      <c r="A4" s="636" t="s">
        <v>330</v>
      </c>
      <c r="B4" s="637" t="s">
        <v>331</v>
      </c>
      <c r="C4" s="638" t="s">
        <v>332</v>
      </c>
      <c r="D4" s="556" t="n">
        <v>2.79</v>
      </c>
      <c r="E4" s="557" t="n">
        <v>1.369</v>
      </c>
      <c r="F4" s="557" t="n">
        <v>1.35113333333333</v>
      </c>
      <c r="G4" s="557" t="n">
        <v>3.96086666666667</v>
      </c>
      <c r="H4" s="557" t="n">
        <v>1.69293333333333</v>
      </c>
      <c r="I4" s="557" t="n">
        <v>2.23793333333333</v>
      </c>
      <c r="J4" s="557" t="n">
        <v>1.26766666666667</v>
      </c>
      <c r="K4" s="557" t="n">
        <v>0.7988</v>
      </c>
      <c r="L4" s="557" t="n">
        <v>0.340333333333333</v>
      </c>
      <c r="M4" s="557" t="n">
        <v>2.66746666666667</v>
      </c>
      <c r="N4" s="558" t="n">
        <v>1.4322</v>
      </c>
      <c r="O4" s="556" t="n">
        <v>0.6974</v>
      </c>
      <c r="P4" s="557" t="n">
        <v>2.71806666666667</v>
      </c>
      <c r="Q4" s="557" t="n">
        <v>1.1526</v>
      </c>
      <c r="R4" s="557" t="n">
        <v>3.9874</v>
      </c>
      <c r="S4" s="557" t="n">
        <v>4.447</v>
      </c>
      <c r="T4" s="557" t="n">
        <v>0.521866666666667</v>
      </c>
      <c r="U4" s="557" t="n">
        <v>1.11513333333333</v>
      </c>
      <c r="V4" s="557" t="n">
        <v>2.40246666666667</v>
      </c>
      <c r="W4" s="559" t="n">
        <v>0.444466666666667</v>
      </c>
      <c r="X4" s="560" t="n">
        <v>3.3554</v>
      </c>
      <c r="Y4" s="561" t="n">
        <v>3.83513333333333</v>
      </c>
      <c r="Z4" s="561" t="n">
        <v>3.93313333333333</v>
      </c>
      <c r="AA4" s="561" t="n">
        <v>4.16853333333333</v>
      </c>
      <c r="AB4" s="561" t="n">
        <v>3.80806666666667</v>
      </c>
      <c r="AC4" s="639" t="s">
        <v>331</v>
      </c>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row>
    <row r="5" customFormat="false" ht="18" hidden="false" customHeight="true" outlineLevel="0" collapsed="false">
      <c r="A5" s="636"/>
      <c r="B5" s="640" t="s">
        <v>333</v>
      </c>
      <c r="C5" s="601" t="s">
        <v>334</v>
      </c>
      <c r="D5" s="140" t="n">
        <v>0.922666666666667</v>
      </c>
      <c r="E5" s="141" t="n">
        <v>1.1572</v>
      </c>
      <c r="F5" s="141" t="n">
        <v>1.0142</v>
      </c>
      <c r="G5" s="141" t="n">
        <v>2.50106666666667</v>
      </c>
      <c r="H5" s="141" t="n">
        <v>0.597666666666667</v>
      </c>
      <c r="I5" s="141" t="n">
        <v>1.76626666666667</v>
      </c>
      <c r="J5" s="141" t="n">
        <v>1.03186666666667</v>
      </c>
      <c r="K5" s="141" t="n">
        <v>0.360466666666667</v>
      </c>
      <c r="L5" s="141" t="n">
        <v>0.0647333333333333</v>
      </c>
      <c r="M5" s="141" t="n">
        <v>1.0072</v>
      </c>
      <c r="N5" s="565" t="n">
        <v>0.6008</v>
      </c>
      <c r="O5" s="140" t="n">
        <v>0.202</v>
      </c>
      <c r="P5" s="141" t="n">
        <v>0.683733333333333</v>
      </c>
      <c r="Q5" s="141" t="n">
        <v>0.232866666666667</v>
      </c>
      <c r="R5" s="141" t="n">
        <v>1.34286666666667</v>
      </c>
      <c r="S5" s="141" t="n">
        <v>1.64926666666667</v>
      </c>
      <c r="T5" s="141" t="n">
        <v>0.366</v>
      </c>
      <c r="U5" s="141" t="n">
        <v>0.3612</v>
      </c>
      <c r="V5" s="141" t="n">
        <v>1.40733333333333</v>
      </c>
      <c r="W5" s="566" t="n">
        <v>0.1012</v>
      </c>
      <c r="X5" s="567" t="n">
        <v>0.907533333333333</v>
      </c>
      <c r="Y5" s="141" t="n">
        <v>1.36286666666667</v>
      </c>
      <c r="Z5" s="141" t="n">
        <v>1.6434</v>
      </c>
      <c r="AA5" s="141" t="n">
        <v>1.34013333333333</v>
      </c>
      <c r="AB5" s="141" t="n">
        <v>1.8552</v>
      </c>
      <c r="AC5" s="641" t="s">
        <v>333</v>
      </c>
      <c r="AE5" s="635" t="s">
        <v>419</v>
      </c>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row>
    <row r="6" customFormat="false" ht="18" hidden="false" customHeight="true" outlineLevel="0" collapsed="false">
      <c r="A6" s="636"/>
      <c r="B6" s="640" t="s">
        <v>335</v>
      </c>
      <c r="C6" s="601" t="s">
        <v>336</v>
      </c>
      <c r="D6" s="140" t="n">
        <v>2.2082</v>
      </c>
      <c r="E6" s="141" t="n">
        <v>1.216</v>
      </c>
      <c r="F6" s="141" t="n">
        <v>1.18393333333333</v>
      </c>
      <c r="G6" s="141" t="n">
        <v>3.97353333333333</v>
      </c>
      <c r="H6" s="141" t="n">
        <v>1.69446666666667</v>
      </c>
      <c r="I6" s="141" t="n">
        <v>3.51173333333333</v>
      </c>
      <c r="J6" s="141" t="n">
        <v>2.06446666666667</v>
      </c>
      <c r="K6" s="141" t="n">
        <v>1.7926</v>
      </c>
      <c r="L6" s="141" t="n">
        <v>0.225933333333333</v>
      </c>
      <c r="M6" s="141" t="n">
        <v>1.6354</v>
      </c>
      <c r="N6" s="565" t="n">
        <v>1.4718</v>
      </c>
      <c r="O6" s="140" t="n">
        <v>0.235666666666667</v>
      </c>
      <c r="P6" s="141" t="n">
        <v>0.661666666666667</v>
      </c>
      <c r="Q6" s="141" t="n">
        <v>0.871066666666667</v>
      </c>
      <c r="R6" s="141" t="n">
        <v>2.2382</v>
      </c>
      <c r="S6" s="141" t="n">
        <v>1.66053333333333</v>
      </c>
      <c r="T6" s="141" t="n">
        <v>0.970533333333333</v>
      </c>
      <c r="U6" s="141" t="n">
        <v>1.0972</v>
      </c>
      <c r="V6" s="141" t="n">
        <v>2.7176</v>
      </c>
      <c r="W6" s="566" t="n">
        <v>0.761933333333333</v>
      </c>
      <c r="X6" s="567" t="n">
        <v>1.88606666666667</v>
      </c>
      <c r="Y6" s="141" t="n">
        <v>2.25746666666667</v>
      </c>
      <c r="Z6" s="141" t="n">
        <v>2.95406666666667</v>
      </c>
      <c r="AA6" s="141" t="n">
        <v>1.27413333333333</v>
      </c>
      <c r="AB6" s="141" t="n">
        <v>2.78633333333333</v>
      </c>
      <c r="AC6" s="641" t="s">
        <v>335</v>
      </c>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row>
    <row r="7" customFormat="false" ht="18" hidden="false" customHeight="true" outlineLevel="0" collapsed="false">
      <c r="A7" s="636"/>
      <c r="B7" s="640" t="s">
        <v>337</v>
      </c>
      <c r="C7" s="601" t="s">
        <v>338</v>
      </c>
      <c r="D7" s="140" t="n">
        <v>2.66146666666667</v>
      </c>
      <c r="E7" s="141" t="n">
        <v>2.1036</v>
      </c>
      <c r="F7" s="141" t="n">
        <v>1.59926666666667</v>
      </c>
      <c r="G7" s="141" t="n">
        <v>3.4742</v>
      </c>
      <c r="H7" s="141" t="n">
        <v>3.04713333333333</v>
      </c>
      <c r="I7" s="141" t="n">
        <v>2.94046666666667</v>
      </c>
      <c r="J7" s="141" t="n">
        <v>1.3356</v>
      </c>
      <c r="K7" s="141" t="n">
        <v>0.634333333333333</v>
      </c>
      <c r="L7" s="141" t="n">
        <v>0.273133333333333</v>
      </c>
      <c r="M7" s="141" t="n">
        <v>1.99066666666667</v>
      </c>
      <c r="N7" s="565" t="n">
        <v>1.67013333333333</v>
      </c>
      <c r="O7" s="140" t="n">
        <v>0.661466666666667</v>
      </c>
      <c r="P7" s="141" t="n">
        <v>1.96066666666667</v>
      </c>
      <c r="Q7" s="141" t="n">
        <v>0.894666666666667</v>
      </c>
      <c r="R7" s="141" t="n">
        <v>3.96966666666667</v>
      </c>
      <c r="S7" s="141" t="n">
        <v>4.51153333333333</v>
      </c>
      <c r="T7" s="141" t="n">
        <v>0.332133333333333</v>
      </c>
      <c r="U7" s="141" t="n">
        <v>1.02933333333333</v>
      </c>
      <c r="V7" s="141" t="n">
        <v>2.117</v>
      </c>
      <c r="W7" s="566" t="n">
        <v>0.889266666666667</v>
      </c>
      <c r="X7" s="567" t="n">
        <v>3.60786666666667</v>
      </c>
      <c r="Y7" s="141" t="n">
        <v>3.67406666666667</v>
      </c>
      <c r="Z7" s="141" t="n">
        <v>4.13753333333333</v>
      </c>
      <c r="AA7" s="141" t="n">
        <v>4.1668</v>
      </c>
      <c r="AB7" s="141" t="n">
        <v>3.7924</v>
      </c>
      <c r="AC7" s="641" t="s">
        <v>337</v>
      </c>
      <c r="AE7" s="635" t="s">
        <v>420</v>
      </c>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row>
    <row r="8" customFormat="false" ht="18" hidden="false" customHeight="true" outlineLevel="0" collapsed="false">
      <c r="A8" s="636"/>
      <c r="B8" s="640" t="s">
        <v>339</v>
      </c>
      <c r="C8" s="601" t="s">
        <v>340</v>
      </c>
      <c r="D8" s="140" t="n">
        <v>2.1628</v>
      </c>
      <c r="E8" s="141" t="n">
        <v>1.29166666666667</v>
      </c>
      <c r="F8" s="141" t="n">
        <v>1.2726</v>
      </c>
      <c r="G8" s="141" t="n">
        <v>3.94526666666667</v>
      </c>
      <c r="H8" s="141" t="n">
        <v>1.42146666666667</v>
      </c>
      <c r="I8" s="141" t="n">
        <v>3.64173333333333</v>
      </c>
      <c r="J8" s="141" t="n">
        <v>2.20026666666667</v>
      </c>
      <c r="K8" s="141" t="n">
        <v>1.9654</v>
      </c>
      <c r="L8" s="141" t="n">
        <v>0.368466666666667</v>
      </c>
      <c r="M8" s="141" t="n">
        <v>1.57466666666667</v>
      </c>
      <c r="N8" s="565" t="n">
        <v>1.40126666666667</v>
      </c>
      <c r="O8" s="140" t="n">
        <v>0.295533333333333</v>
      </c>
      <c r="P8" s="141" t="n">
        <v>0.657</v>
      </c>
      <c r="Q8" s="141" t="n">
        <v>0.843466666666667</v>
      </c>
      <c r="R8" s="141" t="n">
        <v>2.32573333333333</v>
      </c>
      <c r="S8" s="141" t="n">
        <v>1.7398</v>
      </c>
      <c r="T8" s="141" t="n">
        <v>1.11626666666667</v>
      </c>
      <c r="U8" s="141" t="n">
        <v>1.04266666666667</v>
      </c>
      <c r="V8" s="141" t="n">
        <v>2.61226666666667</v>
      </c>
      <c r="W8" s="566" t="n">
        <v>0.797466666666667</v>
      </c>
      <c r="X8" s="567" t="n">
        <v>1.66953333333333</v>
      </c>
      <c r="Y8" s="141" t="n">
        <v>2.2338</v>
      </c>
      <c r="Z8" s="141" t="n">
        <v>2.24786666666667</v>
      </c>
      <c r="AA8" s="141" t="n">
        <v>0.935733333333333</v>
      </c>
      <c r="AB8" s="141" t="n">
        <v>2.745</v>
      </c>
      <c r="AC8" s="641" t="s">
        <v>339</v>
      </c>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row>
    <row r="9" customFormat="false" ht="18" hidden="false" customHeight="true" outlineLevel="0" collapsed="false">
      <c r="A9" s="636"/>
      <c r="B9" s="640" t="s">
        <v>341</v>
      </c>
      <c r="C9" s="601" t="s">
        <v>342</v>
      </c>
      <c r="D9" s="140" t="n">
        <v>2.69633333333333</v>
      </c>
      <c r="E9" s="141" t="n">
        <v>1.2724</v>
      </c>
      <c r="F9" s="141" t="n">
        <v>1.67406666666667</v>
      </c>
      <c r="G9" s="141" t="n">
        <v>4.29973333333333</v>
      </c>
      <c r="H9" s="141" t="n">
        <v>2.84716666666667</v>
      </c>
      <c r="I9" s="141" t="n">
        <v>4.065</v>
      </c>
      <c r="J9" s="141" t="n">
        <v>3.32773333333333</v>
      </c>
      <c r="K9" s="141" t="n">
        <v>3.79193333333333</v>
      </c>
      <c r="L9" s="141" t="n">
        <v>1.10233333333333</v>
      </c>
      <c r="M9" s="141" t="n">
        <v>2.98993333333333</v>
      </c>
      <c r="N9" s="565" t="n">
        <v>2.198</v>
      </c>
      <c r="O9" s="140" t="n">
        <v>0.602133333333333</v>
      </c>
      <c r="P9" s="141" t="n">
        <v>0.875466666666667</v>
      </c>
      <c r="Q9" s="141" t="n">
        <v>1.2512</v>
      </c>
      <c r="R9" s="141" t="n">
        <v>2.36753333333333</v>
      </c>
      <c r="S9" s="141" t="n">
        <v>1.913</v>
      </c>
      <c r="T9" s="141" t="n">
        <v>2.01946666666667</v>
      </c>
      <c r="U9" s="141" t="n">
        <v>1.56093333333333</v>
      </c>
      <c r="V9" s="141" t="n">
        <v>2.6026</v>
      </c>
      <c r="W9" s="566" t="n">
        <v>1.58153333333333</v>
      </c>
      <c r="X9" s="567" t="n">
        <v>2.73993333333333</v>
      </c>
      <c r="Y9" s="141" t="n">
        <v>2.90013333333333</v>
      </c>
      <c r="Z9" s="141" t="n">
        <v>3.32733333333333</v>
      </c>
      <c r="AA9" s="141" t="n">
        <v>1.69966666666667</v>
      </c>
      <c r="AB9" s="141" t="n">
        <v>3.0728</v>
      </c>
      <c r="AC9" s="641" t="s">
        <v>341</v>
      </c>
      <c r="AE9" s="635" t="s">
        <v>421</v>
      </c>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row>
    <row r="10" customFormat="false" ht="18" hidden="false" customHeight="true" outlineLevel="0" collapsed="false">
      <c r="A10" s="636"/>
      <c r="B10" s="642" t="s">
        <v>343</v>
      </c>
      <c r="C10" s="643" t="s">
        <v>344</v>
      </c>
      <c r="D10" s="571" t="n">
        <v>3.0252</v>
      </c>
      <c r="E10" s="572" t="n">
        <v>0.927133333333333</v>
      </c>
      <c r="F10" s="572" t="n">
        <v>1.64273333333333</v>
      </c>
      <c r="G10" s="572" t="n">
        <v>4.0916</v>
      </c>
      <c r="H10" s="572" t="n">
        <v>2.8077</v>
      </c>
      <c r="I10" s="572" t="n">
        <v>3.99713333333333</v>
      </c>
      <c r="J10" s="572" t="n">
        <v>3.59633333333333</v>
      </c>
      <c r="K10" s="572" t="n">
        <v>3.00653333333333</v>
      </c>
      <c r="L10" s="572" t="n">
        <v>0.767666666666667</v>
      </c>
      <c r="M10" s="572" t="n">
        <v>4.12853333333333</v>
      </c>
      <c r="N10" s="573" t="n">
        <v>1.85826666666667</v>
      </c>
      <c r="O10" s="143" t="n">
        <v>0.669333333333333</v>
      </c>
      <c r="P10" s="145" t="n">
        <v>1.128</v>
      </c>
      <c r="Q10" s="145" t="n">
        <v>1.57766666666667</v>
      </c>
      <c r="R10" s="145" t="n">
        <v>2.70173333333333</v>
      </c>
      <c r="S10" s="145" t="n">
        <v>3.13653333333333</v>
      </c>
      <c r="T10" s="145" t="n">
        <v>1.84013333333333</v>
      </c>
      <c r="U10" s="145" t="n">
        <v>1.80833333333333</v>
      </c>
      <c r="V10" s="145" t="n">
        <v>3.1658</v>
      </c>
      <c r="W10" s="574" t="n">
        <v>2.60266666666667</v>
      </c>
      <c r="X10" s="575" t="n">
        <v>3.53553333333333</v>
      </c>
      <c r="Y10" s="572" t="n">
        <v>4.0974</v>
      </c>
      <c r="Z10" s="572" t="n">
        <v>3.7464</v>
      </c>
      <c r="AA10" s="572" t="n">
        <v>2.45573333333333</v>
      </c>
      <c r="AB10" s="572" t="n">
        <v>3.90753333333333</v>
      </c>
      <c r="AC10" s="644" t="s">
        <v>343</v>
      </c>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row>
    <row r="11" customFormat="false" ht="15" hidden="false" customHeight="true" outlineLevel="0" collapsed="false">
      <c r="A11" s="645" t="s">
        <v>345</v>
      </c>
      <c r="B11" s="637" t="s">
        <v>346</v>
      </c>
      <c r="C11" s="638" t="s">
        <v>347</v>
      </c>
      <c r="D11" s="578" t="n">
        <v>1.6606</v>
      </c>
      <c r="E11" s="133" t="n">
        <v>2.3642</v>
      </c>
      <c r="F11" s="133" t="n">
        <v>2.464</v>
      </c>
      <c r="G11" s="133" t="n">
        <v>3.17853333333333</v>
      </c>
      <c r="H11" s="133" t="n">
        <v>3.31426666666667</v>
      </c>
      <c r="I11" s="133" t="n">
        <v>1.98193333333333</v>
      </c>
      <c r="J11" s="133" t="n">
        <v>2.7958</v>
      </c>
      <c r="K11" s="133" t="n">
        <v>2.5512</v>
      </c>
      <c r="L11" s="133" t="n">
        <v>0.499666666666667</v>
      </c>
      <c r="M11" s="133" t="n">
        <v>1.36086666666667</v>
      </c>
      <c r="N11" s="579" t="n">
        <v>1.2024</v>
      </c>
      <c r="O11" s="580" t="n">
        <v>0.357933333333333</v>
      </c>
      <c r="P11" s="581" t="n">
        <v>2.09126666666667</v>
      </c>
      <c r="Q11" s="581" t="n">
        <v>1.31373333333333</v>
      </c>
      <c r="R11" s="581" t="n">
        <v>1.94226666666667</v>
      </c>
      <c r="S11" s="581" t="n">
        <v>1.00133333333333</v>
      </c>
      <c r="T11" s="581" t="n">
        <v>1.1572</v>
      </c>
      <c r="U11" s="581" t="n">
        <v>1.9708</v>
      </c>
      <c r="V11" s="581" t="n">
        <v>2.7124</v>
      </c>
      <c r="W11" s="582" t="n">
        <v>0.840733333333333</v>
      </c>
      <c r="X11" s="583" t="n">
        <v>2.93813333333333</v>
      </c>
      <c r="Y11" s="133" t="n">
        <v>3.0978</v>
      </c>
      <c r="Z11" s="133" t="n">
        <v>3.43006666666667</v>
      </c>
      <c r="AA11" s="133" t="n">
        <v>1.96566666666667</v>
      </c>
      <c r="AB11" s="579" t="n">
        <v>3.14293333333333</v>
      </c>
      <c r="AC11" s="646" t="s">
        <v>346</v>
      </c>
      <c r="AE11" s="647"/>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row>
    <row r="12" customFormat="false" ht="15" hidden="false" customHeight="true" outlineLevel="0" collapsed="false">
      <c r="A12" s="645"/>
      <c r="B12" s="640" t="s">
        <v>348</v>
      </c>
      <c r="C12" s="601" t="s">
        <v>349</v>
      </c>
      <c r="D12" s="140" t="n">
        <v>1.648</v>
      </c>
      <c r="E12" s="141" t="n">
        <v>2.10653333333333</v>
      </c>
      <c r="F12" s="141" t="n">
        <v>2.1554</v>
      </c>
      <c r="G12" s="141" t="n">
        <v>2.7592</v>
      </c>
      <c r="H12" s="141" t="n">
        <v>2.83426666666667</v>
      </c>
      <c r="I12" s="141" t="n">
        <v>2.07433333333333</v>
      </c>
      <c r="J12" s="141" t="n">
        <v>2.7306</v>
      </c>
      <c r="K12" s="141" t="n">
        <v>2.4846</v>
      </c>
      <c r="L12" s="141" t="n">
        <v>0.511133333333333</v>
      </c>
      <c r="M12" s="141" t="n">
        <v>1.5302</v>
      </c>
      <c r="N12" s="566" t="n">
        <v>1.46753333333333</v>
      </c>
      <c r="O12" s="140" t="n">
        <v>0.34</v>
      </c>
      <c r="P12" s="141" t="n">
        <v>1.71713333333333</v>
      </c>
      <c r="Q12" s="141" t="n">
        <v>1.31453333333333</v>
      </c>
      <c r="R12" s="141" t="n">
        <v>2.0138</v>
      </c>
      <c r="S12" s="141" t="n">
        <v>0.861333333333333</v>
      </c>
      <c r="T12" s="141" t="n">
        <v>1.10106666666667</v>
      </c>
      <c r="U12" s="141" t="n">
        <v>1.70686666666667</v>
      </c>
      <c r="V12" s="141" t="n">
        <v>2.34593333333333</v>
      </c>
      <c r="W12" s="566" t="n">
        <v>0.801533333333333</v>
      </c>
      <c r="X12" s="567" t="n">
        <v>2.4324</v>
      </c>
      <c r="Y12" s="141" t="n">
        <v>2.9098</v>
      </c>
      <c r="Z12" s="141" t="n">
        <v>2.9452</v>
      </c>
      <c r="AA12" s="141" t="n">
        <v>1.74346666666667</v>
      </c>
      <c r="AB12" s="566" t="n">
        <v>2.83653333333333</v>
      </c>
      <c r="AC12" s="648" t="s">
        <v>348</v>
      </c>
      <c r="AE12" s="635" t="s">
        <v>422</v>
      </c>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row>
    <row r="13" customFormat="false" ht="15" hidden="false" customHeight="true" outlineLevel="0" collapsed="false">
      <c r="A13" s="645"/>
      <c r="B13" s="640" t="s">
        <v>350</v>
      </c>
      <c r="C13" s="601" t="s">
        <v>351</v>
      </c>
      <c r="D13" s="140" t="n">
        <v>2.45646666666667</v>
      </c>
      <c r="E13" s="141" t="n">
        <v>1.2654</v>
      </c>
      <c r="F13" s="141" t="n">
        <v>2.2962</v>
      </c>
      <c r="G13" s="141" t="n">
        <v>3.94526666666667</v>
      </c>
      <c r="H13" s="141" t="n">
        <v>3.39773333333333</v>
      </c>
      <c r="I13" s="141" t="n">
        <v>3.19546666666667</v>
      </c>
      <c r="J13" s="141" t="n">
        <v>3.65513333333333</v>
      </c>
      <c r="K13" s="141" t="n">
        <v>3.33966666666667</v>
      </c>
      <c r="L13" s="141" t="n">
        <v>0.6488</v>
      </c>
      <c r="M13" s="141" t="n">
        <v>3.15986666666667</v>
      </c>
      <c r="N13" s="566" t="n">
        <v>1.642</v>
      </c>
      <c r="O13" s="140" t="n">
        <v>0.560466666666667</v>
      </c>
      <c r="P13" s="141" t="n">
        <v>1.5912</v>
      </c>
      <c r="Q13" s="141" t="n">
        <v>1.72853333333333</v>
      </c>
      <c r="R13" s="141" t="n">
        <v>2.29686666666667</v>
      </c>
      <c r="S13" s="141" t="n">
        <v>1.80606666666667</v>
      </c>
      <c r="T13" s="141" t="n">
        <v>1.49346666666667</v>
      </c>
      <c r="U13" s="141" t="n">
        <v>2.312</v>
      </c>
      <c r="V13" s="141" t="n">
        <v>2.6802</v>
      </c>
      <c r="W13" s="566" t="n">
        <v>1.1118</v>
      </c>
      <c r="X13" s="567" t="n">
        <v>2.05573333333333</v>
      </c>
      <c r="Y13" s="141" t="n">
        <v>2.16906666666667</v>
      </c>
      <c r="Z13" s="141" t="n">
        <v>2.54233333333333</v>
      </c>
      <c r="AA13" s="141" t="n">
        <v>1.34426666666667</v>
      </c>
      <c r="AB13" s="566" t="n">
        <v>2.5036</v>
      </c>
      <c r="AC13" s="648" t="s">
        <v>350</v>
      </c>
      <c r="AE13" s="635" t="s">
        <v>423</v>
      </c>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row>
    <row r="14" customFormat="false" ht="15" hidden="false" customHeight="true" outlineLevel="0" collapsed="false">
      <c r="A14" s="645"/>
      <c r="B14" s="640" t="s">
        <v>352</v>
      </c>
      <c r="C14" s="601" t="s">
        <v>353</v>
      </c>
      <c r="D14" s="140" t="n">
        <v>2.7502</v>
      </c>
      <c r="E14" s="141" t="n">
        <v>1.43453333333333</v>
      </c>
      <c r="F14" s="141" t="n">
        <v>2.42533333333333</v>
      </c>
      <c r="G14" s="141" t="n">
        <v>3.77533333333333</v>
      </c>
      <c r="H14" s="141" t="n">
        <v>3.42073333333333</v>
      </c>
      <c r="I14" s="141" t="n">
        <v>3.852</v>
      </c>
      <c r="J14" s="141" t="n">
        <v>3.722</v>
      </c>
      <c r="K14" s="141" t="n">
        <v>3.44253333333333</v>
      </c>
      <c r="L14" s="141" t="n">
        <v>0.536533333333333</v>
      </c>
      <c r="M14" s="141" t="n">
        <v>4.0312</v>
      </c>
      <c r="N14" s="566" t="n">
        <v>1.36233333333333</v>
      </c>
      <c r="O14" s="140" t="n">
        <v>0.946733333333333</v>
      </c>
      <c r="P14" s="141" t="n">
        <v>3.505</v>
      </c>
      <c r="Q14" s="141" t="n">
        <v>2.32113333333333</v>
      </c>
      <c r="R14" s="141" t="n">
        <v>2.64893333333333</v>
      </c>
      <c r="S14" s="141" t="n">
        <v>2.34013333333333</v>
      </c>
      <c r="T14" s="141" t="n">
        <v>1.65866666666667</v>
      </c>
      <c r="U14" s="141" t="n">
        <v>3.105</v>
      </c>
      <c r="V14" s="141" t="n">
        <v>3.05213333333333</v>
      </c>
      <c r="W14" s="566" t="n">
        <v>1.1726</v>
      </c>
      <c r="X14" s="567" t="n">
        <v>3.18886666666667</v>
      </c>
      <c r="Y14" s="141" t="n">
        <v>3.54</v>
      </c>
      <c r="Z14" s="141" t="n">
        <v>3.45326666666667</v>
      </c>
      <c r="AA14" s="141" t="n">
        <v>2.1408</v>
      </c>
      <c r="AB14" s="566" t="n">
        <v>3.3982</v>
      </c>
      <c r="AC14" s="648" t="s">
        <v>352</v>
      </c>
      <c r="AE14" s="635" t="s">
        <v>424</v>
      </c>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row>
    <row r="15" customFormat="false" ht="15" hidden="false" customHeight="true" outlineLevel="0" collapsed="false">
      <c r="A15" s="645"/>
      <c r="B15" s="640" t="s">
        <v>71</v>
      </c>
      <c r="C15" s="601" t="s">
        <v>354</v>
      </c>
      <c r="D15" s="140" t="n">
        <v>2.3044</v>
      </c>
      <c r="E15" s="141" t="n">
        <v>1.8722</v>
      </c>
      <c r="F15" s="141" t="n">
        <v>2.30746666666667</v>
      </c>
      <c r="G15" s="141" t="n">
        <v>3.14246666666667</v>
      </c>
      <c r="H15" s="141" t="n">
        <v>3.30006666666667</v>
      </c>
      <c r="I15" s="141" t="n">
        <v>2.92793333333333</v>
      </c>
      <c r="J15" s="141" t="n">
        <v>3.19466666666667</v>
      </c>
      <c r="K15" s="141" t="n">
        <v>3.28373333333333</v>
      </c>
      <c r="L15" s="141" t="n">
        <v>0.4344</v>
      </c>
      <c r="M15" s="141" t="n">
        <v>2.62606666666667</v>
      </c>
      <c r="N15" s="566" t="n">
        <v>1.29646666666667</v>
      </c>
      <c r="O15" s="140" t="n">
        <v>0.755333333333333</v>
      </c>
      <c r="P15" s="141" t="n">
        <v>3.8092</v>
      </c>
      <c r="Q15" s="141" t="n">
        <v>2.19333333333333</v>
      </c>
      <c r="R15" s="141" t="n">
        <v>2.392</v>
      </c>
      <c r="S15" s="141" t="n">
        <v>1.62273333333333</v>
      </c>
      <c r="T15" s="141" t="n">
        <v>1.67006666666667</v>
      </c>
      <c r="U15" s="141" t="n">
        <v>3.4684</v>
      </c>
      <c r="V15" s="141" t="n">
        <v>2.6388</v>
      </c>
      <c r="W15" s="566" t="n">
        <v>1.04133333333333</v>
      </c>
      <c r="X15" s="567" t="n">
        <v>2.03353333333333</v>
      </c>
      <c r="Y15" s="141" t="n">
        <v>2.3792</v>
      </c>
      <c r="Z15" s="141" t="n">
        <v>2.7242</v>
      </c>
      <c r="AA15" s="141" t="n">
        <v>1.93913333333333</v>
      </c>
      <c r="AB15" s="566" t="n">
        <v>2.49193333333333</v>
      </c>
      <c r="AC15" s="648" t="s">
        <v>71</v>
      </c>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row>
    <row r="16" customFormat="false" ht="15" hidden="false" customHeight="true" outlineLevel="0" collapsed="false">
      <c r="A16" s="645"/>
      <c r="B16" s="640" t="s">
        <v>355</v>
      </c>
      <c r="C16" s="601" t="s">
        <v>356</v>
      </c>
      <c r="D16" s="140" t="n">
        <v>2.24493333333333</v>
      </c>
      <c r="E16" s="141" t="n">
        <v>1.9694</v>
      </c>
      <c r="F16" s="141" t="n">
        <v>2.2652</v>
      </c>
      <c r="G16" s="141" t="n">
        <v>2.7636</v>
      </c>
      <c r="H16" s="141" t="n">
        <v>3.0344</v>
      </c>
      <c r="I16" s="141" t="n">
        <v>2.30833333333333</v>
      </c>
      <c r="J16" s="141" t="n">
        <v>2.91506666666667</v>
      </c>
      <c r="K16" s="141" t="n">
        <v>3.08733333333333</v>
      </c>
      <c r="L16" s="141" t="n">
        <v>0.400066666666667</v>
      </c>
      <c r="M16" s="141" t="n">
        <v>2.26346666666667</v>
      </c>
      <c r="N16" s="566" t="n">
        <v>1.09013333333333</v>
      </c>
      <c r="O16" s="140" t="n">
        <v>1.08126666666667</v>
      </c>
      <c r="P16" s="141" t="n">
        <v>3.47746666666667</v>
      </c>
      <c r="Q16" s="141" t="n">
        <v>1.7852</v>
      </c>
      <c r="R16" s="141" t="n">
        <v>2.5682</v>
      </c>
      <c r="S16" s="141" t="n">
        <v>1.36106666666667</v>
      </c>
      <c r="T16" s="141" t="n">
        <v>1.80946666666667</v>
      </c>
      <c r="U16" s="141" t="n">
        <v>4.30666666666667</v>
      </c>
      <c r="V16" s="141" t="n">
        <v>2.1224</v>
      </c>
      <c r="W16" s="566" t="n">
        <v>1.53333333333333</v>
      </c>
      <c r="X16" s="567" t="n">
        <v>2.20246666666667</v>
      </c>
      <c r="Y16" s="141" t="n">
        <v>2.332</v>
      </c>
      <c r="Z16" s="141" t="n">
        <v>2.52053333333333</v>
      </c>
      <c r="AA16" s="141" t="n">
        <v>1.45133333333333</v>
      </c>
      <c r="AB16" s="566" t="n">
        <v>2.19706666666667</v>
      </c>
      <c r="AC16" s="648" t="s">
        <v>355</v>
      </c>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row>
    <row r="17" customFormat="false" ht="15" hidden="false" customHeight="true" outlineLevel="0" collapsed="false">
      <c r="A17" s="645"/>
      <c r="B17" s="640" t="s">
        <v>357</v>
      </c>
      <c r="C17" s="601" t="s">
        <v>358</v>
      </c>
      <c r="D17" s="140" t="n">
        <v>2.02046666666667</v>
      </c>
      <c r="E17" s="141" t="n">
        <v>1.8988</v>
      </c>
      <c r="F17" s="141" t="n">
        <v>1.9932</v>
      </c>
      <c r="G17" s="141" t="n">
        <v>2.2976</v>
      </c>
      <c r="H17" s="141" t="n">
        <v>2.7892</v>
      </c>
      <c r="I17" s="141" t="n">
        <v>1.93133333333333</v>
      </c>
      <c r="J17" s="141" t="n">
        <v>2.35493333333333</v>
      </c>
      <c r="K17" s="141" t="n">
        <v>3.04133333333333</v>
      </c>
      <c r="L17" s="141" t="n">
        <v>0.505466666666667</v>
      </c>
      <c r="M17" s="141" t="n">
        <v>2.22906666666667</v>
      </c>
      <c r="N17" s="566" t="n">
        <v>1.0368</v>
      </c>
      <c r="O17" s="140" t="n">
        <v>1.14773333333333</v>
      </c>
      <c r="P17" s="141" t="n">
        <v>3.51193333333333</v>
      </c>
      <c r="Q17" s="141" t="n">
        <v>1.40933333333333</v>
      </c>
      <c r="R17" s="141" t="n">
        <v>2.3016</v>
      </c>
      <c r="S17" s="141" t="n">
        <v>0.923533333333333</v>
      </c>
      <c r="T17" s="141" t="n">
        <v>1.652</v>
      </c>
      <c r="U17" s="141" t="n">
        <v>3.77693333333333</v>
      </c>
      <c r="V17" s="141" t="n">
        <v>1.7114</v>
      </c>
      <c r="W17" s="566" t="n">
        <v>1.32846666666667</v>
      </c>
      <c r="X17" s="567" t="n">
        <v>1.51946666666667</v>
      </c>
      <c r="Y17" s="141" t="n">
        <v>1.49533333333333</v>
      </c>
      <c r="Z17" s="141" t="n">
        <v>1.82613333333333</v>
      </c>
      <c r="AA17" s="141" t="n">
        <v>1.46846666666667</v>
      </c>
      <c r="AB17" s="566" t="n">
        <v>1.93033333333333</v>
      </c>
      <c r="AC17" s="648" t="s">
        <v>357</v>
      </c>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row>
    <row r="18" customFormat="false" ht="15" hidden="false" customHeight="true" outlineLevel="0" collapsed="false">
      <c r="A18" s="645"/>
      <c r="B18" s="640" t="s">
        <v>359</v>
      </c>
      <c r="C18" s="601" t="s">
        <v>276</v>
      </c>
      <c r="D18" s="140" t="n">
        <v>1.63233333333333</v>
      </c>
      <c r="E18" s="141" t="n">
        <v>1.9342</v>
      </c>
      <c r="F18" s="141" t="n">
        <v>0.634466666666667</v>
      </c>
      <c r="G18" s="141" t="n">
        <v>2.06753333333333</v>
      </c>
      <c r="H18" s="141" t="n">
        <v>1.92713333333333</v>
      </c>
      <c r="I18" s="141" t="n">
        <v>0.826933333333333</v>
      </c>
      <c r="J18" s="141" t="n">
        <v>1.06</v>
      </c>
      <c r="K18" s="141" t="n">
        <v>1.28313333333333</v>
      </c>
      <c r="L18" s="141" t="n">
        <v>0.5484</v>
      </c>
      <c r="M18" s="141" t="n">
        <v>1.45346666666667</v>
      </c>
      <c r="N18" s="566" t="n">
        <v>0.667333333333333</v>
      </c>
      <c r="O18" s="140" t="n">
        <v>4.7796</v>
      </c>
      <c r="P18" s="141" t="n">
        <v>1.6832</v>
      </c>
      <c r="Q18" s="141" t="n">
        <v>0.6362</v>
      </c>
      <c r="R18" s="141" t="n">
        <v>2.7778</v>
      </c>
      <c r="S18" s="141" t="n">
        <v>0.695133333333333</v>
      </c>
      <c r="T18" s="141" t="n">
        <v>3.55066666666667</v>
      </c>
      <c r="U18" s="141" t="n">
        <v>3.97186666666667</v>
      </c>
      <c r="V18" s="141" t="n">
        <v>1.83606666666667</v>
      </c>
      <c r="W18" s="566" t="n">
        <v>3.524</v>
      </c>
      <c r="X18" s="567" t="n">
        <v>2.16393333333333</v>
      </c>
      <c r="Y18" s="141" t="n">
        <v>1.805</v>
      </c>
      <c r="Z18" s="141" t="n">
        <v>1.55493333333333</v>
      </c>
      <c r="AA18" s="141" t="n">
        <v>1.61126666666667</v>
      </c>
      <c r="AB18" s="566" t="n">
        <v>2.42846666666667</v>
      </c>
      <c r="AC18" s="648" t="s">
        <v>359</v>
      </c>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row>
    <row r="19" customFormat="false" ht="15" hidden="false" customHeight="true" outlineLevel="0" collapsed="false">
      <c r="A19" s="645"/>
      <c r="B19" s="640" t="s">
        <v>84</v>
      </c>
      <c r="C19" s="601" t="s">
        <v>360</v>
      </c>
      <c r="D19" s="140" t="n">
        <v>2.07286666666667</v>
      </c>
      <c r="E19" s="141" t="n">
        <v>1.903</v>
      </c>
      <c r="F19" s="141" t="n">
        <v>2.69773333333333</v>
      </c>
      <c r="G19" s="141" t="n">
        <v>2.6562</v>
      </c>
      <c r="H19" s="141" t="n">
        <v>3.13153333333333</v>
      </c>
      <c r="I19" s="141" t="n">
        <v>3.20013333333333</v>
      </c>
      <c r="J19" s="141" t="n">
        <v>3.12833333333333</v>
      </c>
      <c r="K19" s="141" t="n">
        <v>2.98253333333333</v>
      </c>
      <c r="L19" s="141" t="n">
        <v>0.561466666666667</v>
      </c>
      <c r="M19" s="141" t="n">
        <v>2.33613333333333</v>
      </c>
      <c r="N19" s="566" t="n">
        <v>1.3212</v>
      </c>
      <c r="O19" s="140" t="n">
        <v>0.6306</v>
      </c>
      <c r="P19" s="141" t="n">
        <v>1.14353333333333</v>
      </c>
      <c r="Q19" s="141" t="n">
        <v>1.29306666666667</v>
      </c>
      <c r="R19" s="141" t="n">
        <v>2.33053333333333</v>
      </c>
      <c r="S19" s="141" t="n">
        <v>1.25786666666667</v>
      </c>
      <c r="T19" s="141" t="n">
        <v>1.22926666666667</v>
      </c>
      <c r="U19" s="141" t="n">
        <v>2.59706666666667</v>
      </c>
      <c r="V19" s="141" t="n">
        <v>1.27273333333333</v>
      </c>
      <c r="W19" s="566" t="n">
        <v>1.14213333333333</v>
      </c>
      <c r="X19" s="567" t="n">
        <v>1.23213333333333</v>
      </c>
      <c r="Y19" s="141" t="n">
        <v>1.659</v>
      </c>
      <c r="Z19" s="141" t="n">
        <v>1.44773333333333</v>
      </c>
      <c r="AA19" s="141" t="n">
        <v>1.38866666666667</v>
      </c>
      <c r="AB19" s="566" t="n">
        <v>2.35266666666667</v>
      </c>
      <c r="AC19" s="648" t="s">
        <v>84</v>
      </c>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row>
    <row r="20" customFormat="false" ht="15" hidden="false" customHeight="true" outlineLevel="0" collapsed="false">
      <c r="A20" s="645"/>
      <c r="B20" s="640" t="s">
        <v>361</v>
      </c>
      <c r="C20" s="643" t="s">
        <v>425</v>
      </c>
      <c r="D20" s="140" t="n">
        <v>2.34306666666667</v>
      </c>
      <c r="E20" s="141" t="n">
        <v>1.83093333333333</v>
      </c>
      <c r="F20" s="141" t="n">
        <v>1.90453333333333</v>
      </c>
      <c r="G20" s="141" t="n">
        <v>2.91826666666667</v>
      </c>
      <c r="H20" s="141" t="n">
        <v>3.4658</v>
      </c>
      <c r="I20" s="141" t="n">
        <v>1.66066666666667</v>
      </c>
      <c r="J20" s="141" t="n">
        <v>2.56306666666667</v>
      </c>
      <c r="K20" s="141" t="n">
        <v>2.86446666666667</v>
      </c>
      <c r="L20" s="141" t="n">
        <v>1.82846666666667</v>
      </c>
      <c r="M20" s="141" t="n">
        <v>1.71073333333333</v>
      </c>
      <c r="N20" s="566" t="n">
        <v>2.07013333333333</v>
      </c>
      <c r="O20" s="140" t="n">
        <v>4.3496</v>
      </c>
      <c r="P20" s="141" t="n">
        <v>1.6818</v>
      </c>
      <c r="Q20" s="141" t="n">
        <v>1.64833333333333</v>
      </c>
      <c r="R20" s="141" t="n">
        <v>2.30586666666667</v>
      </c>
      <c r="S20" s="141" t="n">
        <v>1.163</v>
      </c>
      <c r="T20" s="141" t="n">
        <v>1.8496</v>
      </c>
      <c r="U20" s="141" t="n">
        <v>1.825</v>
      </c>
      <c r="V20" s="141" t="n">
        <v>2.27386666666667</v>
      </c>
      <c r="W20" s="566" t="n">
        <v>1.5904</v>
      </c>
      <c r="X20" s="567" t="n">
        <v>2.834</v>
      </c>
      <c r="Y20" s="141" t="n">
        <v>3.34613333333333</v>
      </c>
      <c r="Z20" s="141" t="n">
        <v>3.28213333333333</v>
      </c>
      <c r="AA20" s="141" t="n">
        <v>1.73206666666667</v>
      </c>
      <c r="AB20" s="566" t="n">
        <v>3.03493333333333</v>
      </c>
      <c r="AC20" s="648" t="s">
        <v>361</v>
      </c>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row>
    <row r="21" customFormat="false" ht="15" hidden="false" customHeight="true" outlineLevel="0" collapsed="false">
      <c r="A21" s="645"/>
      <c r="B21" s="649" t="s">
        <v>363</v>
      </c>
      <c r="C21" s="650" t="s">
        <v>364</v>
      </c>
      <c r="D21" s="143" t="n">
        <v>1.62013333333333</v>
      </c>
      <c r="E21" s="145" t="n">
        <v>1.69346666666667</v>
      </c>
      <c r="F21" s="145" t="n">
        <v>1.49026666666667</v>
      </c>
      <c r="G21" s="145" t="n">
        <v>1.45926666666667</v>
      </c>
      <c r="H21" s="145" t="n">
        <v>2.06753333333333</v>
      </c>
      <c r="I21" s="145" t="n">
        <v>0.963933333333333</v>
      </c>
      <c r="J21" s="145" t="n">
        <v>1.5762</v>
      </c>
      <c r="K21" s="145" t="n">
        <v>1.77673333333333</v>
      </c>
      <c r="L21" s="145" t="n">
        <v>1.09286666666667</v>
      </c>
      <c r="M21" s="145" t="n">
        <v>1.09</v>
      </c>
      <c r="N21" s="574" t="n">
        <v>1.49366666666667</v>
      </c>
      <c r="O21" s="143" t="n">
        <v>4.53046666666667</v>
      </c>
      <c r="P21" s="145" t="n">
        <v>0.533933333333333</v>
      </c>
      <c r="Q21" s="145" t="n">
        <v>0.798866666666667</v>
      </c>
      <c r="R21" s="145" t="n">
        <v>1.69173333333333</v>
      </c>
      <c r="S21" s="145" t="n">
        <v>0.707266666666667</v>
      </c>
      <c r="T21" s="145" t="n">
        <v>1.4438</v>
      </c>
      <c r="U21" s="145" t="n">
        <v>1.407</v>
      </c>
      <c r="V21" s="145" t="n">
        <v>1.81146666666667</v>
      </c>
      <c r="W21" s="574" t="n">
        <v>1.063</v>
      </c>
      <c r="X21" s="588" t="n">
        <v>3.25846666666667</v>
      </c>
      <c r="Y21" s="145" t="n">
        <v>3.26913333333333</v>
      </c>
      <c r="Z21" s="145" t="n">
        <v>2.95993333333333</v>
      </c>
      <c r="AA21" s="145" t="n">
        <v>1.4646</v>
      </c>
      <c r="AB21" s="574" t="n">
        <v>2.80253333333333</v>
      </c>
      <c r="AC21" s="651" t="s">
        <v>363</v>
      </c>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row>
    <row r="22" customFormat="false" ht="16.6" hidden="false" customHeight="true" outlineLevel="0" collapsed="false">
      <c r="A22" s="652" t="s">
        <v>365</v>
      </c>
      <c r="B22" s="637" t="s">
        <v>366</v>
      </c>
      <c r="C22" s="638" t="s">
        <v>367</v>
      </c>
      <c r="D22" s="578" t="n">
        <v>2.40106666666667</v>
      </c>
      <c r="E22" s="133" t="n">
        <v>2.0662</v>
      </c>
      <c r="F22" s="133" t="n">
        <v>2.73413333333333</v>
      </c>
      <c r="G22" s="133" t="n">
        <v>3.4336</v>
      </c>
      <c r="H22" s="133" t="n">
        <v>3.23273333333333</v>
      </c>
      <c r="I22" s="133" t="n">
        <v>2.49873333333333</v>
      </c>
      <c r="J22" s="133" t="n">
        <v>2.8648</v>
      </c>
      <c r="K22" s="133" t="n">
        <v>3.17546666666667</v>
      </c>
      <c r="L22" s="133" t="n">
        <v>1.47206666666667</v>
      </c>
      <c r="M22" s="133" t="n">
        <v>1.9566</v>
      </c>
      <c r="N22" s="579" t="n">
        <v>1.99886666666667</v>
      </c>
      <c r="O22" s="578" t="n">
        <v>0.548666666666667</v>
      </c>
      <c r="P22" s="133" t="n">
        <v>1.24593333333333</v>
      </c>
      <c r="Q22" s="133" t="n">
        <v>1.8594</v>
      </c>
      <c r="R22" s="133" t="n">
        <v>2.41613333333333</v>
      </c>
      <c r="S22" s="133" t="n">
        <v>1.0232</v>
      </c>
      <c r="T22" s="133" t="n">
        <v>1.6928</v>
      </c>
      <c r="U22" s="133" t="n">
        <v>1.54126666666667</v>
      </c>
      <c r="V22" s="133" t="n">
        <v>2.57773333333333</v>
      </c>
      <c r="W22" s="579" t="n">
        <v>1.60033333333333</v>
      </c>
      <c r="X22" s="583" t="n">
        <v>2.76273333333333</v>
      </c>
      <c r="Y22" s="133" t="n">
        <v>3.2294</v>
      </c>
      <c r="Z22" s="133" t="n">
        <v>3.33833333333333</v>
      </c>
      <c r="AA22" s="133" t="n">
        <v>2.456182</v>
      </c>
      <c r="AB22" s="579" t="n">
        <v>2.79066666666667</v>
      </c>
      <c r="AC22" s="653" t="s">
        <v>366</v>
      </c>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row>
    <row r="23" customFormat="false" ht="16.6" hidden="false" customHeight="false" outlineLevel="0" collapsed="false">
      <c r="A23" s="652"/>
      <c r="B23" s="640" t="s">
        <v>74</v>
      </c>
      <c r="C23" s="601" t="s">
        <v>73</v>
      </c>
      <c r="D23" s="140" t="n">
        <v>2.82293333333333</v>
      </c>
      <c r="E23" s="141" t="n">
        <v>1.85806666666667</v>
      </c>
      <c r="F23" s="141" t="n">
        <v>2.7016</v>
      </c>
      <c r="G23" s="141" t="n">
        <v>3.90186666666667</v>
      </c>
      <c r="H23" s="141" t="n">
        <v>3.23106666666667</v>
      </c>
      <c r="I23" s="141" t="n">
        <v>2.6772</v>
      </c>
      <c r="J23" s="141" t="n">
        <v>3.23086666666667</v>
      </c>
      <c r="K23" s="141" t="n">
        <v>3.501</v>
      </c>
      <c r="L23" s="141" t="n">
        <v>2.0904</v>
      </c>
      <c r="M23" s="141" t="n">
        <v>2.27426666666667</v>
      </c>
      <c r="N23" s="566" t="n">
        <v>2.48073333333333</v>
      </c>
      <c r="O23" s="140" t="n">
        <v>0.5984</v>
      </c>
      <c r="P23" s="141" t="n">
        <v>0.9566</v>
      </c>
      <c r="Q23" s="141" t="n">
        <v>2.6012</v>
      </c>
      <c r="R23" s="141" t="n">
        <v>3.02913333333333</v>
      </c>
      <c r="S23" s="141" t="n">
        <v>1.19133333333333</v>
      </c>
      <c r="T23" s="141" t="n">
        <v>2.11726666666667</v>
      </c>
      <c r="U23" s="141" t="n">
        <v>1.51286666666667</v>
      </c>
      <c r="V23" s="141" t="n">
        <v>2.68946666666667</v>
      </c>
      <c r="W23" s="566" t="n">
        <v>2.45113333333333</v>
      </c>
      <c r="X23" s="567" t="n">
        <v>1.58573333333333</v>
      </c>
      <c r="Y23" s="141" t="n">
        <v>1.83266666666667</v>
      </c>
      <c r="Z23" s="141" t="n">
        <v>2.09993333333333</v>
      </c>
      <c r="AA23" s="141" t="n">
        <v>1.727896</v>
      </c>
      <c r="AB23" s="566" t="n">
        <v>2.23573333333333</v>
      </c>
      <c r="AC23" s="654" t="s">
        <v>74</v>
      </c>
    </row>
    <row r="24" customFormat="false" ht="16.6" hidden="false" customHeight="false" outlineLevel="0" collapsed="false">
      <c r="A24" s="652"/>
      <c r="B24" s="640" t="s">
        <v>68</v>
      </c>
      <c r="C24" s="601" t="s">
        <v>368</v>
      </c>
      <c r="D24" s="140" t="n">
        <v>4.60113333333333</v>
      </c>
      <c r="E24" s="141" t="n">
        <v>1.5926</v>
      </c>
      <c r="F24" s="141" t="n">
        <v>2.57866666666667</v>
      </c>
      <c r="G24" s="141" t="n">
        <v>4.37053333333333</v>
      </c>
      <c r="H24" s="141" t="n">
        <v>3.31146666666667</v>
      </c>
      <c r="I24" s="141" t="n">
        <v>3.63173333333333</v>
      </c>
      <c r="J24" s="141" t="n">
        <v>4.1726</v>
      </c>
      <c r="K24" s="141" t="n">
        <v>4.2744</v>
      </c>
      <c r="L24" s="141" t="n">
        <v>3.6772</v>
      </c>
      <c r="M24" s="141" t="n">
        <v>3.05826666666667</v>
      </c>
      <c r="N24" s="566" t="n">
        <v>4.00613333333333</v>
      </c>
      <c r="O24" s="140" t="n">
        <v>0.532733333333333</v>
      </c>
      <c r="P24" s="141" t="n">
        <v>0.642533333333333</v>
      </c>
      <c r="Q24" s="141" t="n">
        <v>3.82933333333333</v>
      </c>
      <c r="R24" s="141" t="n">
        <v>3.82753333333333</v>
      </c>
      <c r="S24" s="141" t="n">
        <v>1.96026666666667</v>
      </c>
      <c r="T24" s="141" t="n">
        <v>3.88193333333333</v>
      </c>
      <c r="U24" s="141" t="n">
        <v>1.65293333333333</v>
      </c>
      <c r="V24" s="141" t="n">
        <v>3.67553333333333</v>
      </c>
      <c r="W24" s="566" t="n">
        <v>4.46253333333333</v>
      </c>
      <c r="X24" s="567" t="n">
        <v>3.85733333333333</v>
      </c>
      <c r="Y24" s="141" t="n">
        <v>4.06126666666667</v>
      </c>
      <c r="Z24" s="141" t="n">
        <v>4.22826666666667</v>
      </c>
      <c r="AA24" s="141" t="n">
        <v>4.27285333333333</v>
      </c>
      <c r="AB24" s="566" t="n">
        <v>4.194</v>
      </c>
      <c r="AC24" s="654" t="s">
        <v>68</v>
      </c>
    </row>
    <row r="25" customFormat="false" ht="16.6" hidden="false" customHeight="false" outlineLevel="0" collapsed="false">
      <c r="A25" s="652"/>
      <c r="B25" s="640" t="s">
        <v>369</v>
      </c>
      <c r="C25" s="601" t="s">
        <v>370</v>
      </c>
      <c r="D25" s="140" t="n">
        <v>4.40106666666667</v>
      </c>
      <c r="E25" s="141" t="n">
        <v>1.56666666666667</v>
      </c>
      <c r="F25" s="141" t="n">
        <v>2.50486666666667</v>
      </c>
      <c r="G25" s="141" t="n">
        <v>4.36193333333333</v>
      </c>
      <c r="H25" s="141" t="n">
        <v>3.39356666666667</v>
      </c>
      <c r="I25" s="141" t="n">
        <v>3.9776</v>
      </c>
      <c r="J25" s="141" t="n">
        <v>4.07266666666667</v>
      </c>
      <c r="K25" s="141" t="n">
        <v>4.293</v>
      </c>
      <c r="L25" s="141" t="n">
        <v>3.66266666666667</v>
      </c>
      <c r="M25" s="141" t="n">
        <v>4.0286</v>
      </c>
      <c r="N25" s="566" t="n">
        <v>4.20513333333333</v>
      </c>
      <c r="O25" s="140" t="n">
        <v>0.433</v>
      </c>
      <c r="P25" s="141" t="n">
        <v>0.629466666666667</v>
      </c>
      <c r="Q25" s="141" t="n">
        <v>3.23353333333333</v>
      </c>
      <c r="R25" s="141" t="n">
        <v>3.4614</v>
      </c>
      <c r="S25" s="141" t="n">
        <v>2.1478</v>
      </c>
      <c r="T25" s="141" t="n">
        <v>3.8524</v>
      </c>
      <c r="U25" s="141" t="n">
        <v>1.32933333333333</v>
      </c>
      <c r="V25" s="141" t="n">
        <v>3.33786666666667</v>
      </c>
      <c r="W25" s="566" t="n">
        <v>4.07613333333333</v>
      </c>
      <c r="X25" s="567" t="n">
        <v>3.0542</v>
      </c>
      <c r="Y25" s="141" t="n">
        <v>3.64206666666667</v>
      </c>
      <c r="Z25" s="141" t="n">
        <v>3.8478</v>
      </c>
      <c r="AA25" s="141" t="n">
        <v>3.55022266666667</v>
      </c>
      <c r="AB25" s="566" t="n">
        <v>3.63493333333333</v>
      </c>
      <c r="AC25" s="654" t="s">
        <v>369</v>
      </c>
    </row>
    <row r="26" customFormat="false" ht="16.6" hidden="false" customHeight="false" outlineLevel="0" collapsed="false">
      <c r="A26" s="652"/>
      <c r="B26" s="640" t="s">
        <v>87</v>
      </c>
      <c r="C26" s="601" t="s">
        <v>371</v>
      </c>
      <c r="D26" s="140" t="n">
        <v>4.1042</v>
      </c>
      <c r="E26" s="141" t="n">
        <v>1.60333333333333</v>
      </c>
      <c r="F26" s="141" t="n">
        <v>2.04393333333333</v>
      </c>
      <c r="G26" s="141" t="n">
        <v>3.1938</v>
      </c>
      <c r="H26" s="141" t="n">
        <v>3.0117</v>
      </c>
      <c r="I26" s="141" t="n">
        <v>3.1738</v>
      </c>
      <c r="J26" s="141" t="n">
        <v>3.4074</v>
      </c>
      <c r="K26" s="141" t="n">
        <v>3.88986666666667</v>
      </c>
      <c r="L26" s="141" t="n">
        <v>3.00073333333333</v>
      </c>
      <c r="M26" s="141" t="n">
        <v>2.6324</v>
      </c>
      <c r="N26" s="566" t="n">
        <v>3.87746666666667</v>
      </c>
      <c r="O26" s="140" t="n">
        <v>0.659933333333333</v>
      </c>
      <c r="P26" s="141" t="n">
        <v>0.691466666666667</v>
      </c>
      <c r="Q26" s="141" t="n">
        <v>2.72593333333333</v>
      </c>
      <c r="R26" s="141" t="n">
        <v>3.28266666666667</v>
      </c>
      <c r="S26" s="141" t="n">
        <v>1.7788</v>
      </c>
      <c r="T26" s="141" t="n">
        <v>4.2266</v>
      </c>
      <c r="U26" s="141" t="n">
        <v>1.2634</v>
      </c>
      <c r="V26" s="141" t="n">
        <v>2.5918</v>
      </c>
      <c r="W26" s="566" t="n">
        <v>4.43393333333333</v>
      </c>
      <c r="X26" s="567" t="n">
        <v>2.01673333333333</v>
      </c>
      <c r="Y26" s="141" t="n">
        <v>2.17013333333333</v>
      </c>
      <c r="Z26" s="141" t="n">
        <v>2.2284</v>
      </c>
      <c r="AA26" s="141" t="n">
        <v>2.88027733333333</v>
      </c>
      <c r="AB26" s="566" t="n">
        <v>2.69933333333333</v>
      </c>
      <c r="AC26" s="654" t="s">
        <v>87</v>
      </c>
    </row>
    <row r="27" customFormat="false" ht="16.6" hidden="false" customHeight="false" outlineLevel="0" collapsed="false">
      <c r="A27" s="652"/>
      <c r="B27" s="640" t="s">
        <v>372</v>
      </c>
      <c r="C27" s="601" t="s">
        <v>373</v>
      </c>
      <c r="D27" s="140" t="n">
        <v>3.78013333333333</v>
      </c>
      <c r="E27" s="141" t="n">
        <v>1.77406666666667</v>
      </c>
      <c r="F27" s="141" t="n">
        <v>1.96766666666667</v>
      </c>
      <c r="G27" s="141" t="n">
        <v>2.90306666666667</v>
      </c>
      <c r="H27" s="141" t="n">
        <v>2.62273333333333</v>
      </c>
      <c r="I27" s="141" t="n">
        <v>2.66013333333333</v>
      </c>
      <c r="J27" s="141" t="n">
        <v>2.67313333333333</v>
      </c>
      <c r="K27" s="141" t="n">
        <v>3.56513333333333</v>
      </c>
      <c r="L27" s="141" t="n">
        <v>3.08293333333333</v>
      </c>
      <c r="M27" s="141" t="n">
        <v>2.46806666666667</v>
      </c>
      <c r="N27" s="566" t="n">
        <v>3.8282</v>
      </c>
      <c r="O27" s="140" t="n">
        <v>0.2702</v>
      </c>
      <c r="P27" s="141" t="n">
        <v>0.2678</v>
      </c>
      <c r="Q27" s="141" t="n">
        <v>2.48473333333333</v>
      </c>
      <c r="R27" s="141" t="n">
        <v>2.66226666666667</v>
      </c>
      <c r="S27" s="141" t="n">
        <v>1.50546666666667</v>
      </c>
      <c r="T27" s="141" t="n">
        <v>4.22273333333333</v>
      </c>
      <c r="U27" s="141" t="n">
        <v>0.857066666666667</v>
      </c>
      <c r="V27" s="141" t="n">
        <v>2.51173333333333</v>
      </c>
      <c r="W27" s="566" t="n">
        <v>4.27373333333333</v>
      </c>
      <c r="X27" s="567" t="n">
        <v>1.8968</v>
      </c>
      <c r="Y27" s="141" t="n">
        <v>1.94206666666667</v>
      </c>
      <c r="Z27" s="141" t="n">
        <v>2.26353333333333</v>
      </c>
      <c r="AA27" s="141" t="n">
        <v>3.07135733333333</v>
      </c>
      <c r="AB27" s="566" t="n">
        <v>2.68133333333333</v>
      </c>
      <c r="AC27" s="654" t="s">
        <v>372</v>
      </c>
    </row>
    <row r="28" customFormat="false" ht="16.6" hidden="false" customHeight="false" outlineLevel="0" collapsed="false">
      <c r="A28" s="652"/>
      <c r="B28" s="655" t="s">
        <v>374</v>
      </c>
      <c r="C28" s="650" t="s">
        <v>375</v>
      </c>
      <c r="D28" s="143" t="n">
        <v>3.32213333333333</v>
      </c>
      <c r="E28" s="145" t="n">
        <v>2.11873333333333</v>
      </c>
      <c r="F28" s="145" t="n">
        <v>3.1012</v>
      </c>
      <c r="G28" s="145" t="n">
        <v>3.92293333333333</v>
      </c>
      <c r="H28" s="145" t="n">
        <v>3.93353333333333</v>
      </c>
      <c r="I28" s="145" t="n">
        <v>3.2312</v>
      </c>
      <c r="J28" s="145" t="n">
        <v>3.63333333333333</v>
      </c>
      <c r="K28" s="145" t="n">
        <v>3.9214</v>
      </c>
      <c r="L28" s="145" t="n">
        <v>3.59266666666667</v>
      </c>
      <c r="M28" s="145" t="n">
        <v>2.90286666666667</v>
      </c>
      <c r="N28" s="574" t="n">
        <v>4.00333333333333</v>
      </c>
      <c r="O28" s="143" t="n">
        <v>1.17253333333333</v>
      </c>
      <c r="P28" s="145" t="n">
        <v>0.917866666666667</v>
      </c>
      <c r="Q28" s="145" t="n">
        <v>3.53046666666667</v>
      </c>
      <c r="R28" s="145" t="n">
        <v>3.312</v>
      </c>
      <c r="S28" s="145" t="n">
        <v>1.42106666666667</v>
      </c>
      <c r="T28" s="145" t="n">
        <v>3.056</v>
      </c>
      <c r="U28" s="145" t="n">
        <v>1.6374</v>
      </c>
      <c r="V28" s="145" t="n">
        <v>2.59033333333333</v>
      </c>
      <c r="W28" s="574" t="n">
        <v>3.56173333333333</v>
      </c>
      <c r="X28" s="588" t="n">
        <v>3.24766666666667</v>
      </c>
      <c r="Y28" s="145" t="n">
        <v>3.68186666666667</v>
      </c>
      <c r="Z28" s="145" t="n">
        <v>3.63053333333333</v>
      </c>
      <c r="AA28" s="145" t="n">
        <v>2.5438</v>
      </c>
      <c r="AB28" s="574" t="n">
        <v>3.594</v>
      </c>
      <c r="AC28" s="656" t="s">
        <v>374</v>
      </c>
    </row>
    <row r="29" customFormat="false" ht="16.6" hidden="false" customHeight="true" outlineLevel="0" collapsed="false">
      <c r="A29" s="657" t="s">
        <v>376</v>
      </c>
      <c r="B29" s="658" t="s">
        <v>377</v>
      </c>
      <c r="C29" s="659" t="s">
        <v>378</v>
      </c>
      <c r="D29" s="580" t="n">
        <v>2.436</v>
      </c>
      <c r="E29" s="581" t="n">
        <v>1.99286666666667</v>
      </c>
      <c r="F29" s="581" t="n">
        <v>1.83553333333333</v>
      </c>
      <c r="G29" s="581" t="n">
        <v>2.79693333333333</v>
      </c>
      <c r="H29" s="581" t="n">
        <v>3.20453333333333</v>
      </c>
      <c r="I29" s="581" t="n">
        <v>2.073</v>
      </c>
      <c r="J29" s="581" t="n">
        <v>2.49086666666667</v>
      </c>
      <c r="K29" s="581" t="n">
        <v>2.1988</v>
      </c>
      <c r="L29" s="581" t="n">
        <v>1.99953333333333</v>
      </c>
      <c r="M29" s="581" t="n">
        <v>1.7036</v>
      </c>
      <c r="N29" s="582" t="n">
        <v>3.73726666666667</v>
      </c>
      <c r="O29" s="580" t="n">
        <v>1.4674</v>
      </c>
      <c r="P29" s="581" t="n">
        <v>0.6412</v>
      </c>
      <c r="Q29" s="581" t="n">
        <v>1.3532</v>
      </c>
      <c r="R29" s="581" t="n">
        <v>0.925266666666667</v>
      </c>
      <c r="S29" s="581" t="n">
        <v>1.057</v>
      </c>
      <c r="T29" s="581" t="n">
        <v>1.401</v>
      </c>
      <c r="U29" s="581" t="n">
        <v>1.0224</v>
      </c>
      <c r="V29" s="581" t="n">
        <v>1.49893333333333</v>
      </c>
      <c r="W29" s="582" t="n">
        <v>1.45613333333333</v>
      </c>
      <c r="X29" s="598" t="n">
        <v>2.90053333333333</v>
      </c>
      <c r="Y29" s="581" t="n">
        <v>3.33113333333333</v>
      </c>
      <c r="Z29" s="581" t="n">
        <v>3.3488</v>
      </c>
      <c r="AA29" s="581" t="n">
        <v>4.30406666666667</v>
      </c>
      <c r="AB29" s="581" t="n">
        <v>3.02866666666667</v>
      </c>
      <c r="AC29" s="660" t="s">
        <v>377</v>
      </c>
    </row>
    <row r="30" customFormat="false" ht="16.6" hidden="false" customHeight="false" outlineLevel="0" collapsed="false">
      <c r="A30" s="657"/>
      <c r="B30" s="658" t="s">
        <v>379</v>
      </c>
      <c r="C30" s="601" t="s">
        <v>380</v>
      </c>
      <c r="D30" s="140" t="n">
        <v>1.52513333333333</v>
      </c>
      <c r="E30" s="141" t="n">
        <v>1.80253333333333</v>
      </c>
      <c r="F30" s="141" t="n">
        <v>1.40886666666667</v>
      </c>
      <c r="G30" s="141" t="n">
        <v>1.75706666666667</v>
      </c>
      <c r="H30" s="141" t="n">
        <v>2.2869</v>
      </c>
      <c r="I30" s="141" t="n">
        <v>0.565133333333333</v>
      </c>
      <c r="J30" s="141" t="n">
        <v>0.812866666666667</v>
      </c>
      <c r="K30" s="141" t="n">
        <v>2.0982</v>
      </c>
      <c r="L30" s="141" t="n">
        <v>0.343266666666667</v>
      </c>
      <c r="M30" s="141" t="n">
        <v>1.7582</v>
      </c>
      <c r="N30" s="566" t="n">
        <v>1.33693333333333</v>
      </c>
      <c r="O30" s="140" t="n">
        <v>0.300733333333333</v>
      </c>
      <c r="P30" s="141" t="n">
        <v>0.132666666666667</v>
      </c>
      <c r="Q30" s="141" t="n">
        <v>0.206933333333333</v>
      </c>
      <c r="R30" s="141" t="n">
        <v>0.435333333333333</v>
      </c>
      <c r="S30" s="141" t="n">
        <v>0.337933333333333</v>
      </c>
      <c r="T30" s="141" t="n">
        <v>0.6668</v>
      </c>
      <c r="U30" s="141" t="n">
        <v>0.361466666666667</v>
      </c>
      <c r="V30" s="141" t="n">
        <v>1.16653333333333</v>
      </c>
      <c r="W30" s="566" t="n">
        <v>0.236466666666667</v>
      </c>
      <c r="X30" s="567" t="n">
        <v>1.13806666666667</v>
      </c>
      <c r="Y30" s="141" t="n">
        <v>1.22306666666667</v>
      </c>
      <c r="Z30" s="141" t="n">
        <v>1.19886666666667</v>
      </c>
      <c r="AA30" s="141" t="n">
        <v>0.668066666666667</v>
      </c>
      <c r="AB30" s="141" t="n">
        <v>2.0112</v>
      </c>
      <c r="AC30" s="660" t="s">
        <v>379</v>
      </c>
    </row>
    <row r="31" customFormat="false" ht="16.6" hidden="false" customHeight="false" outlineLevel="0" collapsed="false">
      <c r="A31" s="657"/>
      <c r="B31" s="640" t="s">
        <v>381</v>
      </c>
      <c r="C31" s="601" t="s">
        <v>382</v>
      </c>
      <c r="D31" s="140" t="n">
        <v>0.1304</v>
      </c>
      <c r="E31" s="141" t="n">
        <v>2.05113333333333</v>
      </c>
      <c r="F31" s="141" t="n">
        <v>1.2684</v>
      </c>
      <c r="G31" s="141" t="n">
        <v>1.39133333333333</v>
      </c>
      <c r="H31" s="141" t="n">
        <v>0.822766666666667</v>
      </c>
      <c r="I31" s="141" t="n">
        <v>0.0670666666666667</v>
      </c>
      <c r="J31" s="141" t="n">
        <v>0.0694666666666667</v>
      </c>
      <c r="K31" s="141" t="n">
        <v>0.340333333333333</v>
      </c>
      <c r="L31" s="141" t="n">
        <v>1.12846666666667</v>
      </c>
      <c r="M31" s="141" t="n">
        <v>0.0680666666666667</v>
      </c>
      <c r="N31" s="566" t="n">
        <v>0.3332</v>
      </c>
      <c r="O31" s="140" t="n">
        <v>0.457666666666667</v>
      </c>
      <c r="P31" s="141" t="n">
        <v>0.5444</v>
      </c>
      <c r="Q31" s="141" t="n">
        <v>0.2028</v>
      </c>
      <c r="R31" s="141" t="n">
        <v>0.271133333333333</v>
      </c>
      <c r="S31" s="141" t="n">
        <v>0.2326</v>
      </c>
      <c r="T31" s="141" t="n">
        <v>0.2798</v>
      </c>
      <c r="U31" s="141" t="n">
        <v>0.159333333333333</v>
      </c>
      <c r="V31" s="141" t="n">
        <v>0.306066666666667</v>
      </c>
      <c r="W31" s="566" t="n">
        <v>0.398466666666667</v>
      </c>
      <c r="X31" s="567" t="n">
        <v>2.4214</v>
      </c>
      <c r="Y31" s="141" t="n">
        <v>2.2134</v>
      </c>
      <c r="Z31" s="141" t="n">
        <v>2.29666666666667</v>
      </c>
      <c r="AA31" s="141" t="n">
        <v>2.33713333333333</v>
      </c>
      <c r="AB31" s="141" t="n">
        <v>1.79146666666667</v>
      </c>
      <c r="AC31" s="661" t="s">
        <v>381</v>
      </c>
    </row>
    <row r="32" customFormat="false" ht="16.6" hidden="false" customHeight="false" outlineLevel="0" collapsed="false">
      <c r="A32" s="657"/>
      <c r="B32" s="640" t="s">
        <v>383</v>
      </c>
      <c r="C32" s="601" t="s">
        <v>384</v>
      </c>
      <c r="D32" s="140" t="n">
        <v>0.294066666666667</v>
      </c>
      <c r="E32" s="141" t="n">
        <v>1.6052</v>
      </c>
      <c r="F32" s="141" t="n">
        <v>0.979</v>
      </c>
      <c r="G32" s="141" t="n">
        <v>0.908266666666667</v>
      </c>
      <c r="H32" s="141" t="n">
        <v>0.632333333333333</v>
      </c>
      <c r="I32" s="141" t="n">
        <v>0.265533333333333</v>
      </c>
      <c r="J32" s="141" t="n">
        <v>0.274666666666667</v>
      </c>
      <c r="K32" s="141" t="n">
        <v>0.2382</v>
      </c>
      <c r="L32" s="141" t="n">
        <v>0.138</v>
      </c>
      <c r="M32" s="141" t="n">
        <v>0.790733333333333</v>
      </c>
      <c r="N32" s="566" t="n">
        <v>0.200266666666667</v>
      </c>
      <c r="O32" s="140" t="n">
        <v>0.101</v>
      </c>
      <c r="P32" s="141" t="n">
        <v>0.128</v>
      </c>
      <c r="Q32" s="141" t="n">
        <v>0.0987333333333333</v>
      </c>
      <c r="R32" s="141" t="n">
        <v>0.415866666666667</v>
      </c>
      <c r="S32" s="141" t="n">
        <v>0.433066666666667</v>
      </c>
      <c r="T32" s="141" t="n">
        <v>1.62046666666667</v>
      </c>
      <c r="U32" s="141" t="n">
        <v>0.166266666666667</v>
      </c>
      <c r="V32" s="141" t="n">
        <v>0.3946</v>
      </c>
      <c r="W32" s="566" t="n">
        <v>0.344933333333333</v>
      </c>
      <c r="X32" s="567" t="n">
        <v>0.5982</v>
      </c>
      <c r="Y32" s="141" t="n">
        <v>0.594333333333333</v>
      </c>
      <c r="Z32" s="141" t="n">
        <v>0.397333333333333</v>
      </c>
      <c r="AA32" s="141" t="n">
        <v>0.195</v>
      </c>
      <c r="AB32" s="141" t="n">
        <v>1.37813333333333</v>
      </c>
      <c r="AC32" s="661" t="s">
        <v>383</v>
      </c>
    </row>
    <row r="33" customFormat="false" ht="16.6" hidden="false" customHeight="false" outlineLevel="0" collapsed="false">
      <c r="A33" s="657"/>
      <c r="B33" s="640" t="s">
        <v>385</v>
      </c>
      <c r="C33" s="601" t="s">
        <v>386</v>
      </c>
      <c r="D33" s="140" t="n">
        <v>1.3778</v>
      </c>
      <c r="E33" s="141" t="n">
        <v>1.353</v>
      </c>
      <c r="F33" s="141" t="n">
        <v>1.5698</v>
      </c>
      <c r="G33" s="141" t="n">
        <v>2.8664</v>
      </c>
      <c r="H33" s="141" t="n">
        <v>2.10636666666667</v>
      </c>
      <c r="I33" s="141" t="n">
        <v>1.3064</v>
      </c>
      <c r="J33" s="141" t="n">
        <v>1.1272</v>
      </c>
      <c r="K33" s="141" t="n">
        <v>1.1412</v>
      </c>
      <c r="L33" s="141" t="n">
        <v>0.4604</v>
      </c>
      <c r="M33" s="141" t="n">
        <v>1.7244</v>
      </c>
      <c r="N33" s="566" t="n">
        <v>1.4656</v>
      </c>
      <c r="O33" s="140" t="n">
        <v>0.193866666666667</v>
      </c>
      <c r="P33" s="141" t="n">
        <v>0.301666666666667</v>
      </c>
      <c r="Q33" s="141" t="n">
        <v>1.165</v>
      </c>
      <c r="R33" s="141" t="n">
        <v>1.73293333333333</v>
      </c>
      <c r="S33" s="141" t="n">
        <v>1.53186666666667</v>
      </c>
      <c r="T33" s="141" t="n">
        <v>0.6648</v>
      </c>
      <c r="U33" s="141" t="n">
        <v>0.7248</v>
      </c>
      <c r="V33" s="141" t="n">
        <v>1.25886666666667</v>
      </c>
      <c r="W33" s="566" t="n">
        <v>0.564066666666667</v>
      </c>
      <c r="X33" s="567" t="n">
        <v>1.6208</v>
      </c>
      <c r="Y33" s="141" t="n">
        <v>1.65473333333333</v>
      </c>
      <c r="Z33" s="141" t="n">
        <v>1.45906666666667</v>
      </c>
      <c r="AA33" s="141" t="n">
        <v>1.84313333333333</v>
      </c>
      <c r="AB33" s="141" t="n">
        <v>2.50166666666667</v>
      </c>
      <c r="AC33" s="661" t="s">
        <v>385</v>
      </c>
    </row>
    <row r="34" customFormat="false" ht="16.6" hidden="false" customHeight="false" outlineLevel="0" collapsed="false">
      <c r="A34" s="657"/>
      <c r="B34" s="640" t="s">
        <v>387</v>
      </c>
      <c r="C34" s="601" t="s">
        <v>388</v>
      </c>
      <c r="D34" s="140" t="n">
        <v>1.05926666666667</v>
      </c>
      <c r="E34" s="141" t="n">
        <v>1.57006666666667</v>
      </c>
      <c r="F34" s="141" t="n">
        <v>1.471</v>
      </c>
      <c r="G34" s="141" t="n">
        <v>2.59046666666667</v>
      </c>
      <c r="H34" s="141" t="n">
        <v>2.1848</v>
      </c>
      <c r="I34" s="141" t="n">
        <v>0.5086</v>
      </c>
      <c r="J34" s="141" t="n">
        <v>0.6984</v>
      </c>
      <c r="K34" s="141" t="n">
        <v>0.819</v>
      </c>
      <c r="L34" s="141" t="n">
        <v>0.936933333333333</v>
      </c>
      <c r="M34" s="141" t="n">
        <v>0.3324</v>
      </c>
      <c r="N34" s="566" t="n">
        <v>1.0796</v>
      </c>
      <c r="O34" s="140" t="n">
        <v>0.321866666666667</v>
      </c>
      <c r="P34" s="141" t="n">
        <v>0.361466666666667</v>
      </c>
      <c r="Q34" s="141" t="n">
        <v>0.8318</v>
      </c>
      <c r="R34" s="141" t="n">
        <v>1.31166666666667</v>
      </c>
      <c r="S34" s="141" t="n">
        <v>0.368266666666667</v>
      </c>
      <c r="T34" s="141" t="n">
        <v>1.04373333333333</v>
      </c>
      <c r="U34" s="141" t="n">
        <v>0.706</v>
      </c>
      <c r="V34" s="141" t="n">
        <v>1.733</v>
      </c>
      <c r="W34" s="566" t="n">
        <v>1.10513333333333</v>
      </c>
      <c r="X34" s="567" t="n">
        <v>4.02866666666667</v>
      </c>
      <c r="Y34" s="141" t="n">
        <v>3.86773333333333</v>
      </c>
      <c r="Z34" s="141" t="n">
        <v>2.77106666666667</v>
      </c>
      <c r="AA34" s="141" t="n">
        <v>2.69353333333333</v>
      </c>
      <c r="AB34" s="141" t="n">
        <v>3.48226666666667</v>
      </c>
      <c r="AC34" s="661" t="s">
        <v>387</v>
      </c>
    </row>
    <row r="35" customFormat="false" ht="16.6" hidden="false" customHeight="false" outlineLevel="0" collapsed="false">
      <c r="A35" s="657"/>
      <c r="B35" s="640" t="s">
        <v>81</v>
      </c>
      <c r="C35" s="601" t="s">
        <v>389</v>
      </c>
      <c r="D35" s="140" t="n">
        <v>0.865133333333333</v>
      </c>
      <c r="E35" s="141" t="n">
        <v>1.5566</v>
      </c>
      <c r="F35" s="141" t="n">
        <v>1.6298</v>
      </c>
      <c r="G35" s="141" t="n">
        <v>2.02473333333333</v>
      </c>
      <c r="H35" s="141" t="n">
        <v>2.3099</v>
      </c>
      <c r="I35" s="141" t="n">
        <v>0.832866666666667</v>
      </c>
      <c r="J35" s="141" t="n">
        <v>0.573933333333333</v>
      </c>
      <c r="K35" s="141" t="n">
        <v>1.153</v>
      </c>
      <c r="L35" s="141" t="n">
        <v>0.7452</v>
      </c>
      <c r="M35" s="141" t="n">
        <v>0.527733333333333</v>
      </c>
      <c r="N35" s="566" t="n">
        <v>0.701466666666667</v>
      </c>
      <c r="O35" s="140" t="n">
        <v>0.161533333333333</v>
      </c>
      <c r="P35" s="141" t="n">
        <v>0.1654</v>
      </c>
      <c r="Q35" s="141" t="n">
        <v>1.17046666666667</v>
      </c>
      <c r="R35" s="141" t="n">
        <v>1.1018</v>
      </c>
      <c r="S35" s="141" t="n">
        <v>0.341466666666667</v>
      </c>
      <c r="T35" s="141" t="n">
        <v>0.696666666666667</v>
      </c>
      <c r="U35" s="141" t="n">
        <v>0.560333333333333</v>
      </c>
      <c r="V35" s="141" t="n">
        <v>1.08933333333333</v>
      </c>
      <c r="W35" s="566" t="n">
        <v>1.10633333333333</v>
      </c>
      <c r="X35" s="567" t="n">
        <v>0.9232</v>
      </c>
      <c r="Y35" s="141" t="n">
        <v>1.10686666666667</v>
      </c>
      <c r="Z35" s="141" t="n">
        <v>0.371333333333333</v>
      </c>
      <c r="AA35" s="141" t="n">
        <v>0.694266666666667</v>
      </c>
      <c r="AB35" s="141" t="n">
        <v>1.24853333333333</v>
      </c>
      <c r="AC35" s="661" t="s">
        <v>81</v>
      </c>
    </row>
    <row r="36" customFormat="false" ht="16.6" hidden="false" customHeight="false" outlineLevel="0" collapsed="false">
      <c r="A36" s="657"/>
      <c r="B36" s="640" t="s">
        <v>390</v>
      </c>
      <c r="C36" s="601" t="s">
        <v>391</v>
      </c>
      <c r="D36" s="140" t="n">
        <v>0.7572</v>
      </c>
      <c r="E36" s="141" t="n">
        <v>0.832666666666667</v>
      </c>
      <c r="F36" s="141" t="n">
        <v>0.908866666666667</v>
      </c>
      <c r="G36" s="141" t="n">
        <v>1.75346666666667</v>
      </c>
      <c r="H36" s="141" t="n">
        <v>1.0042</v>
      </c>
      <c r="I36" s="141" t="n">
        <v>0.853733333333333</v>
      </c>
      <c r="J36" s="141" t="n">
        <v>0.455733333333333</v>
      </c>
      <c r="K36" s="141" t="n">
        <v>0.693733333333333</v>
      </c>
      <c r="L36" s="141" t="n">
        <v>0.165866666666667</v>
      </c>
      <c r="M36" s="141" t="n">
        <v>1.78046666666667</v>
      </c>
      <c r="N36" s="566" t="n">
        <v>0.36</v>
      </c>
      <c r="O36" s="140" t="n">
        <v>0.2428</v>
      </c>
      <c r="P36" s="141" t="n">
        <v>0.207133333333333</v>
      </c>
      <c r="Q36" s="141" t="n">
        <v>0.399</v>
      </c>
      <c r="R36" s="141" t="n">
        <v>0.9372</v>
      </c>
      <c r="S36" s="141" t="n">
        <v>2.04933333333333</v>
      </c>
      <c r="T36" s="141" t="n">
        <v>0.1976</v>
      </c>
      <c r="U36" s="141" t="n">
        <v>0.164666666666667</v>
      </c>
      <c r="V36" s="141" t="n">
        <v>0.670066666666667</v>
      </c>
      <c r="W36" s="566" t="n">
        <v>0.170533333333333</v>
      </c>
      <c r="X36" s="567" t="n">
        <v>0.6902</v>
      </c>
      <c r="Y36" s="141" t="n">
        <v>0.699392</v>
      </c>
      <c r="Z36" s="141" t="n">
        <v>0.4088</v>
      </c>
      <c r="AA36" s="141" t="n">
        <v>0.430466666666667</v>
      </c>
      <c r="AB36" s="141" t="n">
        <v>1.237</v>
      </c>
      <c r="AC36" s="661" t="s">
        <v>390</v>
      </c>
    </row>
    <row r="37" customFormat="false" ht="16.6" hidden="false" customHeight="false" outlineLevel="0" collapsed="false">
      <c r="A37" s="657"/>
      <c r="B37" s="655" t="s">
        <v>78</v>
      </c>
      <c r="C37" s="650" t="s">
        <v>392</v>
      </c>
      <c r="D37" s="571" t="n">
        <v>0.0343333333333333</v>
      </c>
      <c r="E37" s="572" t="n">
        <v>1.55993333333333</v>
      </c>
      <c r="F37" s="572" t="n">
        <v>0.7888</v>
      </c>
      <c r="G37" s="572" t="n">
        <v>0.2626</v>
      </c>
      <c r="H37" s="572" t="n">
        <v>0.673133333333333</v>
      </c>
      <c r="I37" s="572" t="n">
        <v>0.0314</v>
      </c>
      <c r="J37" s="572" t="n">
        <v>0.0346</v>
      </c>
      <c r="K37" s="572" t="n">
        <v>0.205866666666667</v>
      </c>
      <c r="L37" s="572" t="n">
        <v>0.033</v>
      </c>
      <c r="M37" s="572" t="n">
        <v>0.264066666666667</v>
      </c>
      <c r="N37" s="602" t="n">
        <v>0.0715333333333333</v>
      </c>
      <c r="O37" s="571" t="n">
        <v>0.208133333333333</v>
      </c>
      <c r="P37" s="572" t="n">
        <v>0.165333333333333</v>
      </c>
      <c r="Q37" s="572" t="n">
        <v>0</v>
      </c>
      <c r="R37" s="572" t="n">
        <v>0.270933333333333</v>
      </c>
      <c r="S37" s="572" t="n">
        <v>0.0328</v>
      </c>
      <c r="T37" s="572" t="n">
        <v>0.0316666666666667</v>
      </c>
      <c r="U37" s="572" t="n">
        <v>0.0348666666666667</v>
      </c>
      <c r="V37" s="572" t="n">
        <v>0.162533333333333</v>
      </c>
      <c r="W37" s="602" t="n">
        <v>0.277133333333333</v>
      </c>
      <c r="X37" s="575" t="n">
        <v>0.4012</v>
      </c>
      <c r="Y37" s="572" t="n">
        <v>0.635933333333333</v>
      </c>
      <c r="Z37" s="572" t="n">
        <v>0.336133333333333</v>
      </c>
      <c r="AA37" s="572" t="n">
        <v>0.597333333333333</v>
      </c>
      <c r="AB37" s="572" t="n">
        <v>0.657333333333333</v>
      </c>
      <c r="AC37" s="662" t="s">
        <v>78</v>
      </c>
    </row>
    <row r="38" customFormat="false" ht="16.6" hidden="false" customHeight="true" outlineLevel="0" collapsed="false">
      <c r="A38" s="663" t="s">
        <v>393</v>
      </c>
      <c r="B38" s="637" t="s">
        <v>394</v>
      </c>
      <c r="C38" s="664" t="s">
        <v>395</v>
      </c>
      <c r="D38" s="578" t="n">
        <v>3.72413333333333</v>
      </c>
      <c r="E38" s="133" t="n">
        <v>1.74113333333333</v>
      </c>
      <c r="F38" s="133" t="n">
        <v>0.736933333333333</v>
      </c>
      <c r="G38" s="133" t="n">
        <v>3.35253333333333</v>
      </c>
      <c r="H38" s="133" t="n">
        <v>1.03233333333333</v>
      </c>
      <c r="I38" s="133" t="n">
        <v>2.21153333333333</v>
      </c>
      <c r="J38" s="133" t="n">
        <v>0.580866666666667</v>
      </c>
      <c r="K38" s="133" t="n">
        <v>0.554666666666667</v>
      </c>
      <c r="L38" s="133" t="n">
        <v>0.232133333333333</v>
      </c>
      <c r="M38" s="133" t="n">
        <v>0.9012</v>
      </c>
      <c r="N38" s="579" t="n">
        <v>1.8422</v>
      </c>
      <c r="O38" s="578" t="n">
        <v>0.361</v>
      </c>
      <c r="P38" s="133" t="n">
        <v>2.1548</v>
      </c>
      <c r="Q38" s="133" t="n">
        <v>1.62833333333333</v>
      </c>
      <c r="R38" s="133" t="n">
        <v>4.2612</v>
      </c>
      <c r="S38" s="133" t="n">
        <v>1.35873333333333</v>
      </c>
      <c r="T38" s="133" t="n">
        <v>1.012</v>
      </c>
      <c r="U38" s="133" t="n">
        <v>0.811066666666667</v>
      </c>
      <c r="V38" s="133" t="n">
        <v>3.24226666666667</v>
      </c>
      <c r="W38" s="579" t="n">
        <v>0.870333333333333</v>
      </c>
      <c r="X38" s="583" t="n">
        <v>3.71033333333333</v>
      </c>
      <c r="Y38" s="133" t="n">
        <v>3.44866666666667</v>
      </c>
      <c r="Z38" s="133" t="n">
        <v>4.26853333333333</v>
      </c>
      <c r="AA38" s="133" t="n">
        <v>4.15613333333333</v>
      </c>
      <c r="AB38" s="579" t="n">
        <v>4.04126666666667</v>
      </c>
      <c r="AC38" s="665" t="s">
        <v>394</v>
      </c>
    </row>
    <row r="39" customFormat="false" ht="16.6" hidden="false" customHeight="false" outlineLevel="0" collapsed="false">
      <c r="A39" s="663"/>
      <c r="B39" s="640" t="s">
        <v>396</v>
      </c>
      <c r="C39" s="666" t="s">
        <v>397</v>
      </c>
      <c r="D39" s="140" t="n">
        <v>4.02073333333333</v>
      </c>
      <c r="E39" s="141" t="n">
        <v>1.84093333333333</v>
      </c>
      <c r="F39" s="141" t="n">
        <v>0.861266666666667</v>
      </c>
      <c r="G39" s="141" t="n">
        <v>3.5304</v>
      </c>
      <c r="H39" s="141" t="n">
        <v>1.06606666666667</v>
      </c>
      <c r="I39" s="141" t="n">
        <v>2.24173333333333</v>
      </c>
      <c r="J39" s="141" t="n">
        <v>0.6098</v>
      </c>
      <c r="K39" s="141" t="n">
        <v>0.56</v>
      </c>
      <c r="L39" s="141" t="n">
        <v>0.263266666666667</v>
      </c>
      <c r="M39" s="141" t="n">
        <v>1.01153333333333</v>
      </c>
      <c r="N39" s="566" t="n">
        <v>1.98386666666667</v>
      </c>
      <c r="O39" s="140" t="n">
        <v>0.2014</v>
      </c>
      <c r="P39" s="141" t="n">
        <v>2.2738</v>
      </c>
      <c r="Q39" s="141" t="n">
        <v>1.5076</v>
      </c>
      <c r="R39" s="141" t="n">
        <v>4.29173333333333</v>
      </c>
      <c r="S39" s="141" t="n">
        <v>1.56086666666667</v>
      </c>
      <c r="T39" s="141" t="n">
        <v>1.07353333333333</v>
      </c>
      <c r="U39" s="141" t="n">
        <v>0.603933333333333</v>
      </c>
      <c r="V39" s="141" t="n">
        <v>3.17426666666667</v>
      </c>
      <c r="W39" s="566" t="n">
        <v>0.792333333333333</v>
      </c>
      <c r="X39" s="567" t="n">
        <v>3.8944</v>
      </c>
      <c r="Y39" s="141" t="n">
        <v>3.42706666666667</v>
      </c>
      <c r="Z39" s="141" t="n">
        <v>4.25686666666667</v>
      </c>
      <c r="AA39" s="141" t="n">
        <v>4.2756</v>
      </c>
      <c r="AB39" s="566" t="n">
        <v>4.14766666666667</v>
      </c>
      <c r="AC39" s="667" t="s">
        <v>396</v>
      </c>
    </row>
    <row r="40" customFormat="false" ht="16.6" hidden="false" customHeight="false" outlineLevel="0" collapsed="false">
      <c r="A40" s="663"/>
      <c r="B40" s="640" t="s">
        <v>398</v>
      </c>
      <c r="C40" s="666" t="s">
        <v>399</v>
      </c>
      <c r="D40" s="140" t="n">
        <v>2.5378</v>
      </c>
      <c r="E40" s="141" t="n">
        <v>1.852</v>
      </c>
      <c r="F40" s="141" t="n">
        <v>0.604</v>
      </c>
      <c r="G40" s="141" t="n">
        <v>4.01866666666667</v>
      </c>
      <c r="H40" s="141" t="n">
        <v>0.639066666666667</v>
      </c>
      <c r="I40" s="141" t="n">
        <v>2.10366666666667</v>
      </c>
      <c r="J40" s="141" t="n">
        <v>0.7566</v>
      </c>
      <c r="K40" s="141" t="n">
        <v>1.10073333333333</v>
      </c>
      <c r="L40" s="141" t="n">
        <v>1.08093333333333</v>
      </c>
      <c r="M40" s="141" t="n">
        <v>0.3056</v>
      </c>
      <c r="N40" s="566" t="n">
        <v>1.333</v>
      </c>
      <c r="O40" s="140" t="n">
        <v>0.194666666666667</v>
      </c>
      <c r="P40" s="141" t="n">
        <v>1.10386666666667</v>
      </c>
      <c r="Q40" s="141" t="n">
        <v>1.29713333333333</v>
      </c>
      <c r="R40" s="141" t="n">
        <v>3.6584</v>
      </c>
      <c r="S40" s="141" t="n">
        <v>0.422533333333333</v>
      </c>
      <c r="T40" s="141" t="n">
        <v>0.5272</v>
      </c>
      <c r="U40" s="141" t="n">
        <v>0.269733333333333</v>
      </c>
      <c r="V40" s="141" t="n">
        <v>3.0814</v>
      </c>
      <c r="W40" s="566" t="n">
        <v>0.294266666666667</v>
      </c>
      <c r="X40" s="567" t="n">
        <v>3.55986666666667</v>
      </c>
      <c r="Y40" s="141" t="n">
        <v>3.68986666666667</v>
      </c>
      <c r="Z40" s="141" t="n">
        <v>4.10406666666667</v>
      </c>
      <c r="AA40" s="141" t="n">
        <v>3.24693333333333</v>
      </c>
      <c r="AB40" s="566" t="n">
        <v>4.1602</v>
      </c>
      <c r="AC40" s="667" t="s">
        <v>398</v>
      </c>
    </row>
    <row r="41" customFormat="false" ht="16.6" hidden="false" customHeight="false" outlineLevel="0" collapsed="false">
      <c r="A41" s="663"/>
      <c r="B41" s="640" t="s">
        <v>400</v>
      </c>
      <c r="C41" s="666" t="s">
        <v>426</v>
      </c>
      <c r="D41" s="140" t="n">
        <v>3.268</v>
      </c>
      <c r="E41" s="141" t="n">
        <v>1.67113333333333</v>
      </c>
      <c r="F41" s="141" t="n">
        <v>1.09106666666667</v>
      </c>
      <c r="G41" s="141" t="n">
        <v>3.99146666666667</v>
      </c>
      <c r="H41" s="141" t="n">
        <v>1.95526666666667</v>
      </c>
      <c r="I41" s="141" t="n">
        <v>2.52793333333333</v>
      </c>
      <c r="J41" s="141" t="n">
        <v>1.46</v>
      </c>
      <c r="K41" s="141" t="n">
        <v>1.05346666666667</v>
      </c>
      <c r="L41" s="141" t="n">
        <v>0.567733333333333</v>
      </c>
      <c r="M41" s="141" t="n">
        <v>1.6636</v>
      </c>
      <c r="N41" s="566" t="n">
        <v>1.58986666666667</v>
      </c>
      <c r="O41" s="140" t="n">
        <v>0.357733333333333</v>
      </c>
      <c r="P41" s="141" t="n">
        <v>1.55006666666667</v>
      </c>
      <c r="Q41" s="141" t="n">
        <v>1.719</v>
      </c>
      <c r="R41" s="141" t="n">
        <v>4.02946666666667</v>
      </c>
      <c r="S41" s="141" t="n">
        <v>1.4678</v>
      </c>
      <c r="T41" s="141" t="n">
        <v>0.772933333333333</v>
      </c>
      <c r="U41" s="141" t="n">
        <v>0.994866666666667</v>
      </c>
      <c r="V41" s="141" t="n">
        <v>2.87306666666667</v>
      </c>
      <c r="W41" s="566" t="n">
        <v>0.760333333333333</v>
      </c>
      <c r="X41" s="567" t="n">
        <v>3.928</v>
      </c>
      <c r="Y41" s="141" t="n">
        <v>3.71493333333333</v>
      </c>
      <c r="Z41" s="141" t="n">
        <v>4.2922</v>
      </c>
      <c r="AA41" s="141" t="n">
        <v>3.78366666666667</v>
      </c>
      <c r="AB41" s="566" t="n">
        <v>4.09953333333333</v>
      </c>
      <c r="AC41" s="667" t="s">
        <v>400</v>
      </c>
    </row>
    <row r="42" customFormat="false" ht="16.6" hidden="false" customHeight="false" outlineLevel="0" collapsed="false">
      <c r="A42" s="663"/>
      <c r="B42" s="640" t="s">
        <v>402</v>
      </c>
      <c r="C42" s="666" t="s">
        <v>403</v>
      </c>
      <c r="D42" s="140" t="n">
        <v>2.414</v>
      </c>
      <c r="E42" s="141" t="n">
        <v>1.50946666666667</v>
      </c>
      <c r="F42" s="141" t="n">
        <v>0.990333333333333</v>
      </c>
      <c r="G42" s="141" t="n">
        <v>3.89353333333333</v>
      </c>
      <c r="H42" s="141" t="n">
        <v>2.10333333333333</v>
      </c>
      <c r="I42" s="141" t="n">
        <v>2.403</v>
      </c>
      <c r="J42" s="141" t="n">
        <v>1.7962</v>
      </c>
      <c r="K42" s="141" t="n">
        <v>1.86786666666667</v>
      </c>
      <c r="L42" s="141" t="n">
        <v>0.9192</v>
      </c>
      <c r="M42" s="141" t="n">
        <v>1.53553333333333</v>
      </c>
      <c r="N42" s="566" t="n">
        <v>1.5486</v>
      </c>
      <c r="O42" s="140" t="n">
        <v>0.923933333333333</v>
      </c>
      <c r="P42" s="141" t="n">
        <v>1.8948</v>
      </c>
      <c r="Q42" s="141" t="n">
        <v>2.54326666666667</v>
      </c>
      <c r="R42" s="141" t="n">
        <v>3.87193333333333</v>
      </c>
      <c r="S42" s="141" t="n">
        <v>0.754</v>
      </c>
      <c r="T42" s="141" t="n">
        <v>1.06786666666667</v>
      </c>
      <c r="U42" s="141" t="n">
        <v>0.918266666666667</v>
      </c>
      <c r="V42" s="141" t="n">
        <v>2.81386666666667</v>
      </c>
      <c r="W42" s="566" t="n">
        <v>0.592533333333333</v>
      </c>
      <c r="X42" s="567" t="n">
        <v>3.41273333333333</v>
      </c>
      <c r="Y42" s="141" t="n">
        <v>3.62013333333333</v>
      </c>
      <c r="Z42" s="141" t="n">
        <v>4.1176</v>
      </c>
      <c r="AA42" s="141" t="n">
        <v>3.857452</v>
      </c>
      <c r="AB42" s="566" t="n">
        <v>3.9506</v>
      </c>
      <c r="AC42" s="667" t="s">
        <v>402</v>
      </c>
    </row>
    <row r="43" customFormat="false" ht="16.6" hidden="false" customHeight="false" outlineLevel="0" collapsed="false">
      <c r="A43" s="663"/>
      <c r="B43" s="640" t="s">
        <v>404</v>
      </c>
      <c r="C43" s="666" t="s">
        <v>405</v>
      </c>
      <c r="D43" s="140" t="n">
        <v>1.87646666666667</v>
      </c>
      <c r="E43" s="141" t="n">
        <v>1.27906666666667</v>
      </c>
      <c r="F43" s="141" t="n">
        <v>1.07893333333333</v>
      </c>
      <c r="G43" s="141" t="n">
        <v>3.3878</v>
      </c>
      <c r="H43" s="141" t="n">
        <v>1.83113333333333</v>
      </c>
      <c r="I43" s="141" t="n">
        <v>2.26513333333333</v>
      </c>
      <c r="J43" s="141" t="n">
        <v>1.52273333333333</v>
      </c>
      <c r="K43" s="141" t="n">
        <v>1.56913333333333</v>
      </c>
      <c r="L43" s="141" t="n">
        <v>0.468266666666667</v>
      </c>
      <c r="M43" s="141" t="n">
        <v>1.69326666666667</v>
      </c>
      <c r="N43" s="566" t="n">
        <v>1.43746666666667</v>
      </c>
      <c r="O43" s="140" t="n">
        <v>0.277133333333333</v>
      </c>
      <c r="P43" s="141" t="n">
        <v>0.5502</v>
      </c>
      <c r="Q43" s="141" t="n">
        <v>1.1256</v>
      </c>
      <c r="R43" s="141" t="n">
        <v>2.00746666666667</v>
      </c>
      <c r="S43" s="141" t="n">
        <v>1.3388</v>
      </c>
      <c r="T43" s="141" t="n">
        <v>0.637533333333333</v>
      </c>
      <c r="U43" s="141" t="n">
        <v>0.500733333333333</v>
      </c>
      <c r="V43" s="141" t="n">
        <v>2.25513333333333</v>
      </c>
      <c r="W43" s="566" t="n">
        <v>0.361933333333333</v>
      </c>
      <c r="X43" s="567" t="n">
        <v>2.9626</v>
      </c>
      <c r="Y43" s="141" t="n">
        <v>2.906</v>
      </c>
      <c r="Z43" s="141" t="n">
        <v>3.3958</v>
      </c>
      <c r="AA43" s="141" t="n">
        <v>2.724374</v>
      </c>
      <c r="AB43" s="566" t="n">
        <v>3.29946666666667</v>
      </c>
      <c r="AC43" s="667" t="s">
        <v>404</v>
      </c>
    </row>
    <row r="44" customFormat="false" ht="16.6" hidden="false" customHeight="false" outlineLevel="0" collapsed="false">
      <c r="A44" s="663"/>
      <c r="B44" s="640" t="s">
        <v>406</v>
      </c>
      <c r="C44" s="666" t="s">
        <v>407</v>
      </c>
      <c r="D44" s="140" t="n">
        <v>0.462666666666667</v>
      </c>
      <c r="E44" s="141" t="n">
        <v>1.7858</v>
      </c>
      <c r="F44" s="141" t="n">
        <v>0.714066666666667</v>
      </c>
      <c r="G44" s="141" t="n">
        <v>2.17146666666667</v>
      </c>
      <c r="H44" s="141" t="n">
        <v>0.6139</v>
      </c>
      <c r="I44" s="141" t="n">
        <v>1.37306666666667</v>
      </c>
      <c r="J44" s="141" t="n">
        <v>0.793466666666667</v>
      </c>
      <c r="K44" s="141" t="n">
        <v>0.9822</v>
      </c>
      <c r="L44" s="141" t="n">
        <v>0.631066666666667</v>
      </c>
      <c r="M44" s="141" t="n">
        <v>0.533866666666667</v>
      </c>
      <c r="N44" s="566" t="n">
        <v>1.28353333333333</v>
      </c>
      <c r="O44" s="140" t="n">
        <v>0.0695333333333333</v>
      </c>
      <c r="P44" s="141" t="n">
        <v>0.2018</v>
      </c>
      <c r="Q44" s="141" t="n">
        <v>0.505</v>
      </c>
      <c r="R44" s="141" t="n">
        <v>1.57466666666667</v>
      </c>
      <c r="S44" s="141" t="n">
        <v>0.2064</v>
      </c>
      <c r="T44" s="141" t="n">
        <v>1.59166666666667</v>
      </c>
      <c r="U44" s="141" t="n">
        <v>0.2726</v>
      </c>
      <c r="V44" s="141" t="n">
        <v>1.28746666666667</v>
      </c>
      <c r="W44" s="566" t="n">
        <v>0.403066666666667</v>
      </c>
      <c r="X44" s="567" t="n">
        <v>3.59626666666667</v>
      </c>
      <c r="Y44" s="141" t="n">
        <v>3.8472</v>
      </c>
      <c r="Z44" s="141" t="n">
        <v>4.14666666666667</v>
      </c>
      <c r="AA44" s="141" t="n">
        <v>4.4796</v>
      </c>
      <c r="AB44" s="566" t="n">
        <v>2.9948</v>
      </c>
      <c r="AC44" s="667" t="s">
        <v>406</v>
      </c>
    </row>
    <row r="45" customFormat="false" ht="16.6" hidden="false" customHeight="false" outlineLevel="0" collapsed="false">
      <c r="A45" s="663"/>
      <c r="B45" s="640" t="s">
        <v>408</v>
      </c>
      <c r="C45" s="666" t="s">
        <v>409</v>
      </c>
      <c r="D45" s="140" t="n">
        <v>0.463666666666667</v>
      </c>
      <c r="E45" s="141" t="n">
        <v>1.77693333333333</v>
      </c>
      <c r="F45" s="141" t="n">
        <v>0.642533333333333</v>
      </c>
      <c r="G45" s="141" t="n">
        <v>2.21233333333333</v>
      </c>
      <c r="H45" s="141" t="n">
        <v>0.6525</v>
      </c>
      <c r="I45" s="141" t="n">
        <v>1.23713333333333</v>
      </c>
      <c r="J45" s="141" t="n">
        <v>0.882866666666667</v>
      </c>
      <c r="K45" s="141" t="n">
        <v>1.2928</v>
      </c>
      <c r="L45" s="141" t="n">
        <v>0.608866666666667</v>
      </c>
      <c r="M45" s="141" t="n">
        <v>0.588933333333333</v>
      </c>
      <c r="N45" s="566" t="n">
        <v>1.32406666666667</v>
      </c>
      <c r="O45" s="140" t="n">
        <v>0.1344</v>
      </c>
      <c r="P45" s="141" t="n">
        <v>0.2084</v>
      </c>
      <c r="Q45" s="141" t="n">
        <v>0.530533333333333</v>
      </c>
      <c r="R45" s="141" t="n">
        <v>1.4726</v>
      </c>
      <c r="S45" s="141" t="n">
        <v>0.230066666666667</v>
      </c>
      <c r="T45" s="141" t="n">
        <v>1.75586666666667</v>
      </c>
      <c r="U45" s="141" t="n">
        <v>0.2356</v>
      </c>
      <c r="V45" s="141" t="n">
        <v>1.3178</v>
      </c>
      <c r="W45" s="566" t="n">
        <v>0.294333333333333</v>
      </c>
      <c r="X45" s="567" t="n">
        <v>3.4002</v>
      </c>
      <c r="Y45" s="141" t="n">
        <v>3.63726666666667</v>
      </c>
      <c r="Z45" s="141" t="n">
        <v>3.9928</v>
      </c>
      <c r="AA45" s="141" t="n">
        <v>4.18</v>
      </c>
      <c r="AB45" s="566" t="n">
        <v>2.95953333333333</v>
      </c>
      <c r="AC45" s="667" t="s">
        <v>408</v>
      </c>
    </row>
    <row r="46" customFormat="false" ht="16.6" hidden="false" customHeight="false" outlineLevel="0" collapsed="false">
      <c r="A46" s="663"/>
      <c r="B46" s="640" t="s">
        <v>410</v>
      </c>
      <c r="C46" s="666" t="s">
        <v>411</v>
      </c>
      <c r="D46" s="140" t="n">
        <v>0.869133333333333</v>
      </c>
      <c r="E46" s="141" t="n">
        <v>1.879</v>
      </c>
      <c r="F46" s="141" t="n">
        <v>0.932</v>
      </c>
      <c r="G46" s="141" t="n">
        <v>3.35333333333333</v>
      </c>
      <c r="H46" s="141" t="n">
        <v>1.4817</v>
      </c>
      <c r="I46" s="141" t="n">
        <v>1.31606666666667</v>
      </c>
      <c r="J46" s="141" t="n">
        <v>0.972866666666667</v>
      </c>
      <c r="K46" s="141" t="n">
        <v>1.58773333333333</v>
      </c>
      <c r="L46" s="141" t="n">
        <v>2.21833333333333</v>
      </c>
      <c r="M46" s="141" t="n">
        <v>0.747666666666667</v>
      </c>
      <c r="N46" s="566" t="n">
        <v>1.9356</v>
      </c>
      <c r="O46" s="140" t="n">
        <v>0.204466666666667</v>
      </c>
      <c r="P46" s="141" t="n">
        <v>0.167733333333333</v>
      </c>
      <c r="Q46" s="141" t="n">
        <v>0.621666666666667</v>
      </c>
      <c r="R46" s="141" t="n">
        <v>1.678</v>
      </c>
      <c r="S46" s="141" t="n">
        <v>0.6128</v>
      </c>
      <c r="T46" s="141" t="n">
        <v>1.10646666666667</v>
      </c>
      <c r="U46" s="141" t="n">
        <v>0.266666666666667</v>
      </c>
      <c r="V46" s="141" t="n">
        <v>1.87806666666667</v>
      </c>
      <c r="W46" s="566" t="n">
        <v>0.267333333333333</v>
      </c>
      <c r="X46" s="567" t="n">
        <v>4.16826666666667</v>
      </c>
      <c r="Y46" s="141" t="n">
        <v>4.06866666666667</v>
      </c>
      <c r="Z46" s="141" t="n">
        <v>4.63173333333333</v>
      </c>
      <c r="AA46" s="141" t="n">
        <v>3.49433333333333</v>
      </c>
      <c r="AB46" s="566" t="n">
        <v>3.537</v>
      </c>
      <c r="AC46" s="667" t="s">
        <v>410</v>
      </c>
    </row>
    <row r="47" customFormat="false" ht="16.6" hidden="false" customHeight="false" outlineLevel="0" collapsed="false">
      <c r="A47" s="663"/>
      <c r="B47" s="640" t="s">
        <v>412</v>
      </c>
      <c r="C47" s="666" t="s">
        <v>413</v>
      </c>
      <c r="D47" s="140" t="n">
        <v>0.965133333333333</v>
      </c>
      <c r="E47" s="141" t="n">
        <v>1.68513333333333</v>
      </c>
      <c r="F47" s="141" t="n">
        <v>1.2204</v>
      </c>
      <c r="G47" s="141" t="n">
        <v>2.94393333333333</v>
      </c>
      <c r="H47" s="141" t="n">
        <v>1.8593</v>
      </c>
      <c r="I47" s="141" t="n">
        <v>1.53273333333333</v>
      </c>
      <c r="J47" s="141" t="n">
        <v>1.37566666666667</v>
      </c>
      <c r="K47" s="141" t="n">
        <v>2.11593333333333</v>
      </c>
      <c r="L47" s="141" t="n">
        <v>2.468</v>
      </c>
      <c r="M47" s="141" t="n">
        <v>1.25706666666667</v>
      </c>
      <c r="N47" s="566" t="n">
        <v>2.19953333333333</v>
      </c>
      <c r="O47" s="140" t="n">
        <v>0.2702</v>
      </c>
      <c r="P47" s="141" t="n">
        <v>0.357266666666667</v>
      </c>
      <c r="Q47" s="141" t="n">
        <v>0.9984</v>
      </c>
      <c r="R47" s="141" t="n">
        <v>1.767</v>
      </c>
      <c r="S47" s="141" t="n">
        <v>0.645866666666667</v>
      </c>
      <c r="T47" s="141" t="n">
        <v>1.03646666666667</v>
      </c>
      <c r="U47" s="141" t="n">
        <v>0.435733333333333</v>
      </c>
      <c r="V47" s="141" t="n">
        <v>1.8574</v>
      </c>
      <c r="W47" s="566" t="n">
        <v>0.6106</v>
      </c>
      <c r="X47" s="567" t="n">
        <v>3.70746666666667</v>
      </c>
      <c r="Y47" s="141" t="n">
        <v>3.70033333333333</v>
      </c>
      <c r="Z47" s="141" t="n">
        <v>4.08826666666667</v>
      </c>
      <c r="AA47" s="141" t="n">
        <v>3.4828</v>
      </c>
      <c r="AB47" s="566" t="n">
        <v>3.485</v>
      </c>
      <c r="AC47" s="667" t="s">
        <v>412</v>
      </c>
    </row>
    <row r="48" customFormat="false" ht="16.6" hidden="false" customHeight="false" outlineLevel="0" collapsed="false">
      <c r="A48" s="663"/>
      <c r="B48" s="655" t="s">
        <v>414</v>
      </c>
      <c r="C48" s="668" t="s">
        <v>415</v>
      </c>
      <c r="D48" s="143" t="n">
        <v>2.677</v>
      </c>
      <c r="E48" s="145" t="n">
        <v>1.37126666666667</v>
      </c>
      <c r="F48" s="145" t="n">
        <v>1.45586666666667</v>
      </c>
      <c r="G48" s="145" t="n">
        <v>3.39773333333333</v>
      </c>
      <c r="H48" s="145" t="n">
        <v>2.56663333333333</v>
      </c>
      <c r="I48" s="145" t="n">
        <v>2.09033333333333</v>
      </c>
      <c r="J48" s="145" t="n">
        <v>2.0754</v>
      </c>
      <c r="K48" s="145" t="n">
        <v>2.7234</v>
      </c>
      <c r="L48" s="145" t="n">
        <v>3.0004</v>
      </c>
      <c r="M48" s="145" t="n">
        <v>1.71186666666667</v>
      </c>
      <c r="N48" s="574" t="n">
        <v>2.86726666666667</v>
      </c>
      <c r="O48" s="143" t="n">
        <v>0.504133333333333</v>
      </c>
      <c r="P48" s="145" t="n">
        <v>0.601</v>
      </c>
      <c r="Q48" s="145" t="n">
        <v>1.46966666666667</v>
      </c>
      <c r="R48" s="145" t="n">
        <v>2.13386666666667</v>
      </c>
      <c r="S48" s="145" t="n">
        <v>0.8444</v>
      </c>
      <c r="T48" s="145" t="n">
        <v>1.61986666666667</v>
      </c>
      <c r="U48" s="145" t="n">
        <v>0.965933333333333</v>
      </c>
      <c r="V48" s="145" t="n">
        <v>2.13686666666667</v>
      </c>
      <c r="W48" s="574" t="n">
        <v>1.49666666666667</v>
      </c>
      <c r="X48" s="588" t="n">
        <v>3.37313333333333</v>
      </c>
      <c r="Y48" s="145" t="n">
        <v>3.48413333333333</v>
      </c>
      <c r="Z48" s="145" t="n">
        <v>3.69773333333333</v>
      </c>
      <c r="AA48" s="145" t="n">
        <v>3.00366666666667</v>
      </c>
      <c r="AB48" s="574" t="n">
        <v>3.20346666666667</v>
      </c>
      <c r="AC48" s="669" t="s">
        <v>414</v>
      </c>
    </row>
    <row r="49" customFormat="false" ht="22.5" hidden="false" customHeight="true" outlineLevel="0" collapsed="false">
      <c r="B49" s="634"/>
      <c r="C49" s="634"/>
      <c r="D49" s="670" t="s">
        <v>305</v>
      </c>
      <c r="E49" s="671" t="s">
        <v>306</v>
      </c>
      <c r="F49" s="671" t="s">
        <v>307</v>
      </c>
      <c r="G49" s="671" t="s">
        <v>308</v>
      </c>
      <c r="H49" s="671" t="s">
        <v>309</v>
      </c>
      <c r="I49" s="671" t="s">
        <v>310</v>
      </c>
      <c r="J49" s="671" t="s">
        <v>311</v>
      </c>
      <c r="K49" s="671" t="s">
        <v>312</v>
      </c>
      <c r="L49" s="671" t="s">
        <v>313</v>
      </c>
      <c r="M49" s="671" t="s">
        <v>314</v>
      </c>
      <c r="N49" s="672" t="s">
        <v>315</v>
      </c>
      <c r="O49" s="673" t="s">
        <v>316</v>
      </c>
      <c r="P49" s="674" t="s">
        <v>317</v>
      </c>
      <c r="Q49" s="674" t="s">
        <v>318</v>
      </c>
      <c r="R49" s="674" t="s">
        <v>319</v>
      </c>
      <c r="S49" s="674" t="s">
        <v>320</v>
      </c>
      <c r="T49" s="674" t="s">
        <v>321</v>
      </c>
      <c r="U49" s="674" t="s">
        <v>322</v>
      </c>
      <c r="V49" s="674" t="s">
        <v>323</v>
      </c>
      <c r="W49" s="675" t="s">
        <v>324</v>
      </c>
      <c r="X49" s="676" t="s">
        <v>325</v>
      </c>
      <c r="Y49" s="677" t="s">
        <v>326</v>
      </c>
      <c r="Z49" s="677" t="s">
        <v>327</v>
      </c>
      <c r="AA49" s="677" t="s">
        <v>328</v>
      </c>
      <c r="AB49" s="678" t="s">
        <v>329</v>
      </c>
      <c r="AC49" s="634"/>
    </row>
  </sheetData>
  <sheetProtection sheet="true" password="dc17" objects="true" formatCells="false" formatColumns="false" formatRows="false"/>
  <mergeCells count="8">
    <mergeCell ref="D1:N1"/>
    <mergeCell ref="O1:W1"/>
    <mergeCell ref="X1:AB1"/>
    <mergeCell ref="A4:A10"/>
    <mergeCell ref="A11:A21"/>
    <mergeCell ref="A22:A28"/>
    <mergeCell ref="A29:A37"/>
    <mergeCell ref="A38:A48"/>
  </mergeCells>
  <conditionalFormatting sqref="D4:AB48">
    <cfRule type="colorScale" priority="2">
      <colorScale>
        <cfvo type="min" val="0"/>
        <cfvo type="percentile" val="50"/>
        <cfvo type="max" val="0"/>
        <color rgb="FFF8696B"/>
        <color rgb="FFFCFCFF"/>
        <color rgb="FF5A8AC6"/>
      </colorScale>
    </cfRule>
  </conditionalFormatting>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12.xml><?xml version="1.0" encoding="utf-8"?>
<worksheet xmlns="http://schemas.openxmlformats.org/spreadsheetml/2006/main" xmlns:r="http://schemas.openxmlformats.org/officeDocument/2006/relationships">
  <sheetPr filterMode="false">
    <pageSetUpPr fitToPage="false"/>
  </sheetPr>
  <dimension ref="A1:AC49"/>
  <sheetViews>
    <sheetView showFormulas="false" showGridLines="true" showRowColHeaders="true" showZeros="true" rightToLeft="false" tabSelected="false" showOutlineSymbols="true" defaultGridColor="true" view="normal" topLeftCell="A2" colorId="64" zoomScale="100" zoomScaleNormal="100" zoomScalePageLayoutView="100" workbookViewId="0">
      <selection pane="topLeft" activeCell="E2" activeCellId="0" sqref="E2"/>
    </sheetView>
  </sheetViews>
  <sheetFormatPr defaultRowHeight="14.55" zeroHeight="false" outlineLevelRow="0" outlineLevelCol="0"/>
  <cols>
    <col collapsed="false" customWidth="true" hidden="false" outlineLevel="0" max="1" min="1" style="679" width="9.44"/>
    <col collapsed="false" customWidth="true" hidden="false" outlineLevel="0" max="2" min="2" style="679" width="10.88"/>
    <col collapsed="false" customWidth="true" hidden="false" outlineLevel="0" max="3" min="3" style="679" width="63.44"/>
    <col collapsed="false" customWidth="true" hidden="false" outlineLevel="0" max="12" min="4" style="679" width="4.1"/>
    <col collapsed="false" customWidth="true" hidden="false" outlineLevel="0" max="14" min="13" style="679" width="5.1"/>
    <col collapsed="false" customWidth="true" hidden="false" outlineLevel="0" max="23" min="15" style="679" width="4.33"/>
    <col collapsed="false" customWidth="true" hidden="false" outlineLevel="0" max="28" min="24" style="679" width="4.1"/>
    <col collapsed="false" customWidth="true" hidden="false" outlineLevel="0" max="29" min="29" style="679" width="7.56"/>
    <col collapsed="false" customWidth="true" hidden="false" outlineLevel="0" max="1025" min="30" style="679" width="9.11"/>
  </cols>
  <sheetData>
    <row r="1" customFormat="false" ht="16.6" hidden="false" customHeight="true" outlineLevel="0" collapsed="false">
      <c r="A1" s="618"/>
      <c r="B1" s="618"/>
      <c r="D1" s="526" t="s">
        <v>267</v>
      </c>
      <c r="E1" s="526"/>
      <c r="F1" s="526"/>
      <c r="G1" s="526"/>
      <c r="H1" s="526"/>
      <c r="I1" s="526"/>
      <c r="J1" s="526"/>
      <c r="K1" s="526"/>
      <c r="L1" s="526"/>
      <c r="M1" s="526"/>
      <c r="N1" s="526"/>
      <c r="O1" s="527" t="s">
        <v>268</v>
      </c>
      <c r="P1" s="527"/>
      <c r="Q1" s="527"/>
      <c r="R1" s="527"/>
      <c r="S1" s="527"/>
      <c r="T1" s="527"/>
      <c r="U1" s="527"/>
      <c r="V1" s="527"/>
      <c r="W1" s="527"/>
      <c r="X1" s="453" t="s">
        <v>269</v>
      </c>
      <c r="Y1" s="453"/>
      <c r="Z1" s="453"/>
      <c r="AA1" s="453"/>
      <c r="AB1" s="453"/>
    </row>
    <row r="2" customFormat="false" ht="292.5" hidden="false" customHeight="true" outlineLevel="0" collapsed="false">
      <c r="A2" s="528"/>
      <c r="B2" s="680"/>
      <c r="C2" s="530" t="s">
        <v>427</v>
      </c>
      <c r="D2" s="531" t="s">
        <v>270</v>
      </c>
      <c r="E2" s="532" t="s">
        <v>271</v>
      </c>
      <c r="F2" s="532" t="s">
        <v>123</v>
      </c>
      <c r="G2" s="533" t="s">
        <v>272</v>
      </c>
      <c r="H2" s="533" t="s">
        <v>126</v>
      </c>
      <c r="I2" s="532" t="s">
        <v>127</v>
      </c>
      <c r="J2" s="534" t="s">
        <v>128</v>
      </c>
      <c r="K2" s="532" t="s">
        <v>129</v>
      </c>
      <c r="L2" s="532" t="s">
        <v>130</v>
      </c>
      <c r="M2" s="532" t="s">
        <v>131</v>
      </c>
      <c r="N2" s="535" t="s">
        <v>132</v>
      </c>
      <c r="O2" s="536" t="s">
        <v>133</v>
      </c>
      <c r="P2" s="537" t="s">
        <v>134</v>
      </c>
      <c r="Q2" s="537" t="s">
        <v>135</v>
      </c>
      <c r="R2" s="537" t="s">
        <v>136</v>
      </c>
      <c r="S2" s="537" t="s">
        <v>137</v>
      </c>
      <c r="T2" s="537" t="s">
        <v>138</v>
      </c>
      <c r="U2" s="537" t="s">
        <v>273</v>
      </c>
      <c r="V2" s="537" t="s">
        <v>140</v>
      </c>
      <c r="W2" s="538" t="s">
        <v>142</v>
      </c>
      <c r="X2" s="463" t="s">
        <v>143</v>
      </c>
      <c r="Y2" s="464" t="s">
        <v>144</v>
      </c>
      <c r="Z2" s="464" t="s">
        <v>145</v>
      </c>
      <c r="AA2" s="464" t="s">
        <v>146</v>
      </c>
      <c r="AB2" s="465" t="s">
        <v>147</v>
      </c>
      <c r="AC2" s="681"/>
    </row>
    <row r="3" customFormat="false" ht="15.3" hidden="false" customHeight="false" outlineLevel="0" collapsed="false">
      <c r="A3" s="540"/>
      <c r="B3" s="541" t="s">
        <v>303</v>
      </c>
      <c r="C3" s="542" t="s">
        <v>304</v>
      </c>
      <c r="D3" s="682" t="s">
        <v>305</v>
      </c>
      <c r="E3" s="683" t="s">
        <v>306</v>
      </c>
      <c r="F3" s="683" t="s">
        <v>307</v>
      </c>
      <c r="G3" s="683" t="s">
        <v>308</v>
      </c>
      <c r="H3" s="683" t="s">
        <v>309</v>
      </c>
      <c r="I3" s="683" t="s">
        <v>310</v>
      </c>
      <c r="J3" s="683" t="s">
        <v>311</v>
      </c>
      <c r="K3" s="683" t="s">
        <v>312</v>
      </c>
      <c r="L3" s="683" t="s">
        <v>313</v>
      </c>
      <c r="M3" s="683" t="s">
        <v>314</v>
      </c>
      <c r="N3" s="684" t="s">
        <v>315</v>
      </c>
      <c r="O3" s="685" t="s">
        <v>316</v>
      </c>
      <c r="P3" s="686" t="s">
        <v>317</v>
      </c>
      <c r="Q3" s="686" t="s">
        <v>318</v>
      </c>
      <c r="R3" s="686" t="s">
        <v>319</v>
      </c>
      <c r="S3" s="686" t="s">
        <v>320</v>
      </c>
      <c r="T3" s="686" t="s">
        <v>321</v>
      </c>
      <c r="U3" s="686" t="s">
        <v>322</v>
      </c>
      <c r="V3" s="686" t="s">
        <v>323</v>
      </c>
      <c r="W3" s="687" t="s">
        <v>324</v>
      </c>
      <c r="X3" s="549" t="s">
        <v>325</v>
      </c>
      <c r="Y3" s="550" t="s">
        <v>326</v>
      </c>
      <c r="Z3" s="550" t="s">
        <v>327</v>
      </c>
      <c r="AA3" s="550" t="s">
        <v>328</v>
      </c>
      <c r="AB3" s="551" t="s">
        <v>329</v>
      </c>
      <c r="AC3" s="688"/>
    </row>
    <row r="4" customFormat="false" ht="18.75" hidden="false" customHeight="true" outlineLevel="0" collapsed="false">
      <c r="A4" s="689" t="s">
        <v>330</v>
      </c>
      <c r="B4" s="690" t="s">
        <v>331</v>
      </c>
      <c r="C4" s="691" t="s">
        <v>332</v>
      </c>
      <c r="D4" s="692" t="n">
        <v>4.04291093253173</v>
      </c>
      <c r="E4" s="693" t="n">
        <v>2.6660918269304</v>
      </c>
      <c r="F4" s="693" t="n">
        <v>2.81659730313681</v>
      </c>
      <c r="G4" s="693" t="n">
        <v>5</v>
      </c>
      <c r="H4" s="693" t="n">
        <v>3.09333388329748</v>
      </c>
      <c r="I4" s="693" t="n">
        <v>3.92883109024077</v>
      </c>
      <c r="J4" s="693" t="n">
        <v>2.70345747123494</v>
      </c>
      <c r="K4" s="693" t="n">
        <v>2.07035156686969</v>
      </c>
      <c r="L4" s="693" t="n">
        <v>1.25559940808816</v>
      </c>
      <c r="M4" s="693" t="n">
        <v>4.27125778083817</v>
      </c>
      <c r="N4" s="694" t="n">
        <v>2.86411159595183</v>
      </c>
      <c r="O4" s="692" t="n">
        <v>2.01699763045371</v>
      </c>
      <c r="P4" s="693" t="n">
        <v>3.81880478097434</v>
      </c>
      <c r="Q4" s="693" t="n">
        <v>2.50787901924647</v>
      </c>
      <c r="R4" s="693" t="n">
        <v>5</v>
      </c>
      <c r="S4" s="693" t="n">
        <v>5</v>
      </c>
      <c r="T4" s="693" t="n">
        <v>1.72911134679205</v>
      </c>
      <c r="U4" s="693" t="n">
        <v>2.78869730692267</v>
      </c>
      <c r="V4" s="693" t="n">
        <v>4.05258418325924</v>
      </c>
      <c r="W4" s="694" t="n">
        <v>1.59843902140108</v>
      </c>
      <c r="X4" s="692" t="n">
        <v>4.55521354338669</v>
      </c>
      <c r="Y4" s="693" t="n">
        <v>4.8532499402466</v>
      </c>
      <c r="Z4" s="693" t="n">
        <v>4.80167830424394</v>
      </c>
      <c r="AA4" s="693" t="n">
        <v>5</v>
      </c>
      <c r="AB4" s="694" t="n">
        <v>4.76132093030085</v>
      </c>
      <c r="AC4" s="695" t="s">
        <v>331</v>
      </c>
    </row>
    <row r="5" customFormat="false" ht="18.75" hidden="false" customHeight="true" outlineLevel="0" collapsed="false">
      <c r="A5" s="689"/>
      <c r="B5" s="696" t="s">
        <v>333</v>
      </c>
      <c r="C5" s="697" t="s">
        <v>334</v>
      </c>
      <c r="D5" s="698" t="n">
        <v>1.98159407127626</v>
      </c>
      <c r="E5" s="699" t="n">
        <v>2.50787901924647</v>
      </c>
      <c r="F5" s="699" t="n">
        <v>2.43838990445615</v>
      </c>
      <c r="G5" s="699" t="n">
        <v>3.97974834766382</v>
      </c>
      <c r="H5" s="699" t="n">
        <v>1.60344235097196</v>
      </c>
      <c r="I5" s="699" t="n">
        <v>3.33539849213267</v>
      </c>
      <c r="J5" s="699" t="n">
        <v>2.25054703494957</v>
      </c>
      <c r="K5" s="699" t="n">
        <v>1.0850620689508</v>
      </c>
      <c r="L5" s="699" t="n">
        <v>0.320374798369129</v>
      </c>
      <c r="M5" s="699" t="n">
        <v>2.33906812682397</v>
      </c>
      <c r="N5" s="700" t="n">
        <v>1.79192686653687</v>
      </c>
      <c r="O5" s="698" t="n">
        <v>0.810257153258729</v>
      </c>
      <c r="P5" s="699" t="n">
        <v>1.84921262400498</v>
      </c>
      <c r="Q5" s="699" t="n">
        <v>0.859395648912626</v>
      </c>
      <c r="R5" s="699" t="n">
        <v>2.70630728474842</v>
      </c>
      <c r="S5" s="699" t="n">
        <v>3.62440536018017</v>
      </c>
      <c r="T5" s="699" t="n">
        <v>1.33097214599947</v>
      </c>
      <c r="U5" s="699" t="n">
        <v>1.46473184070543</v>
      </c>
      <c r="V5" s="699" t="n">
        <v>3.05258418325924</v>
      </c>
      <c r="W5" s="700" t="n">
        <v>0.502577899936449</v>
      </c>
      <c r="X5" s="698" t="n">
        <v>1.85952574492424</v>
      </c>
      <c r="Y5" s="699" t="n">
        <v>2.61188741522641</v>
      </c>
      <c r="Z5" s="699" t="n">
        <v>3.0592833090805</v>
      </c>
      <c r="AA5" s="699" t="n">
        <v>2.73119705648583</v>
      </c>
      <c r="AB5" s="700" t="n">
        <v>3.39193280134913</v>
      </c>
      <c r="AC5" s="701" t="s">
        <v>333</v>
      </c>
    </row>
    <row r="6" customFormat="false" ht="18.75" hidden="false" customHeight="true" outlineLevel="0" collapsed="false">
      <c r="A6" s="689"/>
      <c r="B6" s="696" t="s">
        <v>335</v>
      </c>
      <c r="C6" s="697" t="s">
        <v>336</v>
      </c>
      <c r="D6" s="698" t="n">
        <v>3.59950730246583</v>
      </c>
      <c r="E6" s="699" t="n">
        <v>2.4561997605651</v>
      </c>
      <c r="F6" s="699" t="n">
        <v>2.40076087123418</v>
      </c>
      <c r="G6" s="699" t="n">
        <v>5</v>
      </c>
      <c r="H6" s="699" t="n">
        <v>3.14198139545127</v>
      </c>
      <c r="I6" s="699" t="n">
        <v>5</v>
      </c>
      <c r="J6" s="699" t="n">
        <v>3.35141361164987</v>
      </c>
      <c r="K6" s="699" t="n">
        <v>3.1746472901853</v>
      </c>
      <c r="L6" s="699" t="n">
        <v>0.801654110489268</v>
      </c>
      <c r="M6" s="699" t="n">
        <v>2.93275849359707</v>
      </c>
      <c r="N6" s="700" t="n">
        <v>2.9460265779548</v>
      </c>
      <c r="O6" s="698" t="n">
        <v>0.912243887257696</v>
      </c>
      <c r="P6" s="699" t="n">
        <v>1.9884557711692</v>
      </c>
      <c r="Q6" s="699" t="n">
        <v>2.00330822097854</v>
      </c>
      <c r="R6" s="699" t="n">
        <v>3.71152732306011</v>
      </c>
      <c r="S6" s="699" t="n">
        <v>3.60241624674711</v>
      </c>
      <c r="T6" s="699" t="n">
        <v>2.21188741522641</v>
      </c>
      <c r="U6" s="699" t="n">
        <v>2.47339247724448</v>
      </c>
      <c r="V6" s="699" t="n">
        <v>4.18904042232249</v>
      </c>
      <c r="W6" s="700" t="n">
        <v>1.90179033707727</v>
      </c>
      <c r="X6" s="698" t="n">
        <v>3.45831151817511</v>
      </c>
      <c r="Y6" s="699" t="n">
        <v>3.79644765918078</v>
      </c>
      <c r="Z6" s="699" t="n">
        <v>4.48627036576023</v>
      </c>
      <c r="AA6" s="699" t="n">
        <v>2.62955744158879</v>
      </c>
      <c r="AB6" s="700" t="n">
        <v>4.19950730246583</v>
      </c>
      <c r="AC6" s="701" t="s">
        <v>335</v>
      </c>
    </row>
    <row r="7" customFormat="false" ht="18.75" hidden="false" customHeight="true" outlineLevel="0" collapsed="false">
      <c r="A7" s="689"/>
      <c r="B7" s="696" t="s">
        <v>337</v>
      </c>
      <c r="C7" s="697" t="s">
        <v>338</v>
      </c>
      <c r="D7" s="698" t="n">
        <v>4.22768608012551</v>
      </c>
      <c r="E7" s="699" t="n">
        <v>3.4982747990982</v>
      </c>
      <c r="F7" s="699" t="n">
        <v>3.16689898008554</v>
      </c>
      <c r="G7" s="699" t="n">
        <v>4.79885007884314</v>
      </c>
      <c r="H7" s="699" t="n">
        <v>4.41006943689515</v>
      </c>
      <c r="I7" s="699" t="n">
        <v>4.70707422132554</v>
      </c>
      <c r="J7" s="699" t="n">
        <v>2.77969221790815</v>
      </c>
      <c r="K7" s="699" t="n">
        <v>1.87855408189307</v>
      </c>
      <c r="L7" s="699" t="n">
        <v>0.958158473950187</v>
      </c>
      <c r="M7" s="699" t="n">
        <v>3.6609095970748</v>
      </c>
      <c r="N7" s="700" t="n">
        <v>3.36402088846306</v>
      </c>
      <c r="O7" s="698" t="n">
        <v>1.85085366650019</v>
      </c>
      <c r="P7" s="699" t="n">
        <v>3.50879536413009</v>
      </c>
      <c r="Q7" s="699" t="n">
        <v>2.2480509557544</v>
      </c>
      <c r="R7" s="699" t="n">
        <v>4.85658465333089</v>
      </c>
      <c r="S7" s="699" t="n">
        <v>5</v>
      </c>
      <c r="T7" s="699" t="n">
        <v>1.21741997807032</v>
      </c>
      <c r="U7" s="699" t="n">
        <v>2.64114472502838</v>
      </c>
      <c r="V7" s="699" t="n">
        <v>3.87002327515455</v>
      </c>
      <c r="W7" s="700" t="n">
        <v>2.58870486999092</v>
      </c>
      <c r="X7" s="698" t="n">
        <v>4.84844731152547</v>
      </c>
      <c r="Y7" s="699" t="n">
        <v>5</v>
      </c>
      <c r="Z7" s="699" t="n">
        <v>5</v>
      </c>
      <c r="AA7" s="699" t="n">
        <v>5</v>
      </c>
      <c r="AB7" s="700" t="n">
        <v>4.95668968806796</v>
      </c>
      <c r="AC7" s="701" t="s">
        <v>337</v>
      </c>
    </row>
    <row r="8" customFormat="false" ht="18.75" hidden="false" customHeight="true" outlineLevel="0" collapsed="false">
      <c r="A8" s="689"/>
      <c r="B8" s="696" t="s">
        <v>339</v>
      </c>
      <c r="C8" s="697" t="s">
        <v>340</v>
      </c>
      <c r="D8" s="698" t="n">
        <v>3.42839327056646</v>
      </c>
      <c r="E8" s="699" t="n">
        <v>2.59054920145623</v>
      </c>
      <c r="F8" s="699" t="n">
        <v>2.43914807107279</v>
      </c>
      <c r="G8" s="699" t="n">
        <v>5</v>
      </c>
      <c r="H8" s="699" t="n">
        <v>2.62766862193917</v>
      </c>
      <c r="I8" s="699" t="n">
        <v>4.90594491189337</v>
      </c>
      <c r="J8" s="699" t="n">
        <v>3.5746472901853</v>
      </c>
      <c r="K8" s="699" t="n">
        <v>3.48627036576023</v>
      </c>
      <c r="L8" s="699" t="n">
        <v>1.33097214599947</v>
      </c>
      <c r="M8" s="699" t="n">
        <v>2.87138841883251</v>
      </c>
      <c r="N8" s="700" t="n">
        <v>2.82876845931901</v>
      </c>
      <c r="O8" s="698" t="n">
        <v>1.04971258860796</v>
      </c>
      <c r="P8" s="699" t="n">
        <v>1.9077266511386</v>
      </c>
      <c r="Q8" s="699" t="n">
        <v>1.95008148613306</v>
      </c>
      <c r="R8" s="699" t="n">
        <v>3.8721043013315</v>
      </c>
      <c r="S8" s="699" t="n">
        <v>3.67974175581985</v>
      </c>
      <c r="T8" s="699" t="n">
        <v>2.54675618135049</v>
      </c>
      <c r="U8" s="699" t="n">
        <v>2.32428711632638</v>
      </c>
      <c r="V8" s="699" t="n">
        <v>4.00442649971561</v>
      </c>
      <c r="W8" s="700" t="n">
        <v>2.01485063648397</v>
      </c>
      <c r="X8" s="698" t="n">
        <v>3.18286275382447</v>
      </c>
      <c r="Y8" s="699" t="n">
        <v>3.7574686638559</v>
      </c>
      <c r="Z8" s="699" t="n">
        <v>3.72726015334711</v>
      </c>
      <c r="AA8" s="699" t="n">
        <v>2.19095378299305</v>
      </c>
      <c r="AB8" s="700" t="n">
        <v>4.17012413790161</v>
      </c>
      <c r="AC8" s="701" t="s">
        <v>339</v>
      </c>
    </row>
    <row r="9" customFormat="false" ht="18.75" hidden="false" customHeight="true" outlineLevel="0" collapsed="false">
      <c r="A9" s="689"/>
      <c r="B9" s="696" t="s">
        <v>341</v>
      </c>
      <c r="C9" s="697" t="s">
        <v>342</v>
      </c>
      <c r="D9" s="698" t="n">
        <v>3.84921262400498</v>
      </c>
      <c r="E9" s="699" t="n">
        <v>2.52428711632638</v>
      </c>
      <c r="F9" s="699" t="n">
        <v>3.01429122640984</v>
      </c>
      <c r="G9" s="699" t="n">
        <v>4.95125872818296</v>
      </c>
      <c r="H9" s="699" t="n">
        <v>4.08978585470122</v>
      </c>
      <c r="I9" s="699" t="n">
        <v>5</v>
      </c>
      <c r="J9" s="699" t="n">
        <v>4.36166755155609</v>
      </c>
      <c r="K9" s="699" t="n">
        <v>5</v>
      </c>
      <c r="L9" s="699" t="n">
        <v>2.4480509557544</v>
      </c>
      <c r="M9" s="699" t="n">
        <v>4.57567719431667</v>
      </c>
      <c r="N9" s="700" t="n">
        <v>3.64794741760118</v>
      </c>
      <c r="O9" s="698" t="n">
        <v>1.90251745636591</v>
      </c>
      <c r="P9" s="699" t="n">
        <v>2.3460265779548</v>
      </c>
      <c r="Q9" s="699" t="n">
        <v>2.67925376091982</v>
      </c>
      <c r="R9" s="699" t="n">
        <v>3.79261664241383</v>
      </c>
      <c r="S9" s="699" t="n">
        <v>3.82584732149889</v>
      </c>
      <c r="T9" s="699" t="n">
        <v>3.59766272217112</v>
      </c>
      <c r="U9" s="699" t="n">
        <v>2.73177235473441</v>
      </c>
      <c r="V9" s="699" t="n">
        <v>3.97965512932112</v>
      </c>
      <c r="W9" s="700" t="n">
        <v>3.02134599697386</v>
      </c>
      <c r="X9" s="698" t="n">
        <v>4.12129470945631</v>
      </c>
      <c r="Y9" s="699" t="n">
        <v>4.2982747990982</v>
      </c>
      <c r="Z9" s="699" t="n">
        <v>4.68095789307651</v>
      </c>
      <c r="AA9" s="699" t="n">
        <v>3.23465709974349</v>
      </c>
      <c r="AB9" s="700" t="n">
        <v>4.42955744158879</v>
      </c>
      <c r="AC9" s="701" t="s">
        <v>341</v>
      </c>
    </row>
    <row r="10" customFormat="false" ht="18.75" hidden="false" customHeight="true" outlineLevel="0" collapsed="false">
      <c r="A10" s="689"/>
      <c r="B10" s="702" t="s">
        <v>343</v>
      </c>
      <c r="C10" s="703" t="s">
        <v>344</v>
      </c>
      <c r="D10" s="704" t="n">
        <v>4.27855408189307</v>
      </c>
      <c r="E10" s="705" t="n">
        <v>1.98159407127626</v>
      </c>
      <c r="F10" s="705" t="n">
        <v>2.95902985379638</v>
      </c>
      <c r="G10" s="705" t="n">
        <v>5</v>
      </c>
      <c r="H10" s="705" t="n">
        <v>4.0656892730531</v>
      </c>
      <c r="I10" s="705" t="n">
        <v>5</v>
      </c>
      <c r="J10" s="705" t="n">
        <v>4.66996616124385</v>
      </c>
      <c r="K10" s="705" t="n">
        <v>4.25944705984481</v>
      </c>
      <c r="L10" s="705" t="n">
        <v>1.80667108752376</v>
      </c>
      <c r="M10" s="705" t="n">
        <v>5</v>
      </c>
      <c r="N10" s="706" t="n">
        <v>3.43649717219647</v>
      </c>
      <c r="O10" s="704" t="n">
        <v>1.62559326963743</v>
      </c>
      <c r="P10" s="705" t="n">
        <v>2.35760886388707</v>
      </c>
      <c r="Q10" s="705" t="n">
        <v>2.94840303888057</v>
      </c>
      <c r="R10" s="705" t="n">
        <v>4.0683617186634</v>
      </c>
      <c r="S10" s="705" t="n">
        <v>4.74649756879565</v>
      </c>
      <c r="T10" s="705" t="n">
        <v>3.65434732395037</v>
      </c>
      <c r="U10" s="705" t="n">
        <v>3.14932933532641</v>
      </c>
      <c r="V10" s="705" t="n">
        <v>4.48191761514428</v>
      </c>
      <c r="W10" s="706" t="n">
        <v>4.25258418325924</v>
      </c>
      <c r="X10" s="704" t="n">
        <v>4.75760886388707</v>
      </c>
      <c r="Y10" s="705" t="n">
        <v>5</v>
      </c>
      <c r="Z10" s="705" t="n">
        <v>4.93486492298029</v>
      </c>
      <c r="AA10" s="705" t="n">
        <v>3.86411159595183</v>
      </c>
      <c r="AB10" s="706" t="n">
        <v>4.89481413963302</v>
      </c>
      <c r="AC10" s="707" t="s">
        <v>343</v>
      </c>
    </row>
    <row r="11" customFormat="false" ht="18.75" hidden="false" customHeight="true" outlineLevel="0" collapsed="false">
      <c r="A11" s="708" t="s">
        <v>345</v>
      </c>
      <c r="B11" s="690" t="s">
        <v>346</v>
      </c>
      <c r="C11" s="691" t="s">
        <v>347</v>
      </c>
      <c r="D11" s="692" t="n">
        <v>2.72800392767713</v>
      </c>
      <c r="E11" s="693" t="n">
        <v>3.6660918269304</v>
      </c>
      <c r="F11" s="693" t="n">
        <v>3.82448777451539</v>
      </c>
      <c r="G11" s="693" t="n">
        <v>4.58291068746138</v>
      </c>
      <c r="H11" s="693" t="n">
        <v>4.65512243783587</v>
      </c>
      <c r="I11" s="693" t="n">
        <v>3.4401877448383</v>
      </c>
      <c r="J11" s="693" t="n">
        <v>3.95668968806796</v>
      </c>
      <c r="K11" s="693" t="n">
        <v>3.86551674550981</v>
      </c>
      <c r="L11" s="693" t="n">
        <v>1.2310832774867</v>
      </c>
      <c r="M11" s="693" t="n">
        <v>2.5838803682829</v>
      </c>
      <c r="N11" s="694" t="n">
        <v>2.32648369595009</v>
      </c>
      <c r="O11" s="692" t="n">
        <v>1.13155716292372</v>
      </c>
      <c r="P11" s="693" t="n">
        <v>3.70494924186577</v>
      </c>
      <c r="Q11" s="693" t="n">
        <v>2.59054920145623</v>
      </c>
      <c r="R11" s="693" t="n">
        <v>3.2392782452267</v>
      </c>
      <c r="S11" s="693" t="n">
        <v>2.20344333562863</v>
      </c>
      <c r="T11" s="693" t="n">
        <v>2.533347350643</v>
      </c>
      <c r="U11" s="693" t="n">
        <v>3.4401877448383</v>
      </c>
      <c r="V11" s="693" t="n">
        <v>4.14198139545127</v>
      </c>
      <c r="W11" s="694" t="n">
        <v>1.95008148613306</v>
      </c>
      <c r="X11" s="692" t="n">
        <v>4.71316930666178</v>
      </c>
      <c r="Y11" s="693" t="n">
        <v>4.82906193423307</v>
      </c>
      <c r="Z11" s="693" t="n">
        <v>4.93467373061363</v>
      </c>
      <c r="AA11" s="693" t="n">
        <v>3.31812394738596</v>
      </c>
      <c r="AB11" s="694" t="n">
        <v>4.72497818484178</v>
      </c>
      <c r="AC11" s="709" t="s">
        <v>346</v>
      </c>
    </row>
    <row r="12" customFormat="false" ht="18.75" hidden="false" customHeight="true" outlineLevel="0" collapsed="false">
      <c r="A12" s="708"/>
      <c r="B12" s="696" t="s">
        <v>348</v>
      </c>
      <c r="C12" s="697" t="s">
        <v>349</v>
      </c>
      <c r="D12" s="698" t="n">
        <v>2.82136720504592</v>
      </c>
      <c r="E12" s="699" t="n">
        <v>3.31343058849835</v>
      </c>
      <c r="F12" s="699" t="n">
        <v>3.58291068746138</v>
      </c>
      <c r="G12" s="699" t="n">
        <v>4.26800706394696</v>
      </c>
      <c r="H12" s="699" t="n">
        <v>4.06742753790085</v>
      </c>
      <c r="I12" s="699" t="n">
        <v>3.4480509557544</v>
      </c>
      <c r="J12" s="699" t="n">
        <v>3.87602626078006</v>
      </c>
      <c r="K12" s="699" t="n">
        <v>3.77270921055135</v>
      </c>
      <c r="L12" s="699" t="n">
        <v>1.36103386132302</v>
      </c>
      <c r="M12" s="699" t="n">
        <v>2.83937587721802</v>
      </c>
      <c r="N12" s="700" t="n">
        <v>2.66244468012538</v>
      </c>
      <c r="O12" s="698" t="n">
        <v>1.04449233555209</v>
      </c>
      <c r="P12" s="699" t="n">
        <v>3.32930527443431</v>
      </c>
      <c r="Q12" s="699" t="n">
        <v>2.50773369980935</v>
      </c>
      <c r="R12" s="699" t="n">
        <v>3.20344333562863</v>
      </c>
      <c r="S12" s="699" t="n">
        <v>1.97255477391221</v>
      </c>
      <c r="T12" s="699" t="n">
        <v>2.54675618135049</v>
      </c>
      <c r="U12" s="699" t="n">
        <v>3.23465709974349</v>
      </c>
      <c r="V12" s="699" t="n">
        <v>3.75565133777085</v>
      </c>
      <c r="W12" s="700" t="n">
        <v>1.86350104972145</v>
      </c>
      <c r="X12" s="698" t="n">
        <v>4.18878461303388</v>
      </c>
      <c r="Y12" s="699" t="n">
        <v>4.58870486999091</v>
      </c>
      <c r="Z12" s="699" t="n">
        <v>4.36822573288256</v>
      </c>
      <c r="AA12" s="699" t="n">
        <v>3.09622410825545</v>
      </c>
      <c r="AB12" s="700" t="n">
        <v>4.45396184770953</v>
      </c>
      <c r="AC12" s="710" t="s">
        <v>348</v>
      </c>
    </row>
    <row r="13" customFormat="false" ht="18.75" hidden="false" customHeight="true" outlineLevel="0" collapsed="false">
      <c r="A13" s="708"/>
      <c r="B13" s="696" t="s">
        <v>350</v>
      </c>
      <c r="C13" s="697" t="s">
        <v>351</v>
      </c>
      <c r="D13" s="698" t="n">
        <v>3.57255477391221</v>
      </c>
      <c r="E13" s="699" t="n">
        <v>2.28149919347652</v>
      </c>
      <c r="F13" s="699" t="n">
        <v>3.56354727815699</v>
      </c>
      <c r="G13" s="699" t="n">
        <v>4.94816586014318</v>
      </c>
      <c r="H13" s="699" t="n">
        <v>4.29442719099992</v>
      </c>
      <c r="I13" s="699" t="n">
        <v>4.6239333576037</v>
      </c>
      <c r="J13" s="699" t="n">
        <v>4.51084892078062</v>
      </c>
      <c r="K13" s="699" t="n">
        <v>4.62877183806454</v>
      </c>
      <c r="L13" s="699" t="n">
        <v>1.55075331140365</v>
      </c>
      <c r="M13" s="699" t="n">
        <v>4.3724954225461</v>
      </c>
      <c r="N13" s="700" t="n">
        <v>2.6666852056179</v>
      </c>
      <c r="O13" s="698" t="n">
        <v>1.46430084963698</v>
      </c>
      <c r="P13" s="699" t="n">
        <v>3.21031159974579</v>
      </c>
      <c r="Q13" s="699" t="n">
        <v>3.12129470945631</v>
      </c>
      <c r="R13" s="699" t="n">
        <v>3.61699763045371</v>
      </c>
      <c r="S13" s="699" t="n">
        <v>3.36649174414537</v>
      </c>
      <c r="T13" s="699" t="n">
        <v>2.88339911213224</v>
      </c>
      <c r="U13" s="699" t="n">
        <v>3.98034386097453</v>
      </c>
      <c r="V13" s="699" t="n">
        <v>3.87962353639291</v>
      </c>
      <c r="W13" s="700" t="n">
        <v>2.36899362787455</v>
      </c>
      <c r="X13" s="698" t="n">
        <v>3.64114472502838</v>
      </c>
      <c r="Y13" s="699" t="n">
        <v>3.55834967985444</v>
      </c>
      <c r="Z13" s="699" t="n">
        <v>3.78545796449192</v>
      </c>
      <c r="AA13" s="699" t="n">
        <v>2.79261664241383</v>
      </c>
      <c r="AB13" s="700" t="n">
        <v>3.72474487139159</v>
      </c>
      <c r="AC13" s="710" t="s">
        <v>350</v>
      </c>
    </row>
    <row r="14" customFormat="false" ht="18.75" hidden="false" customHeight="true" outlineLevel="0" collapsed="false">
      <c r="A14" s="708"/>
      <c r="B14" s="696" t="s">
        <v>352</v>
      </c>
      <c r="C14" s="697" t="s">
        <v>353</v>
      </c>
      <c r="D14" s="698" t="n">
        <v>3.90581473773946</v>
      </c>
      <c r="E14" s="699" t="n">
        <v>2.40476431951791</v>
      </c>
      <c r="F14" s="699" t="n">
        <v>3.88801266364053</v>
      </c>
      <c r="G14" s="699" t="n">
        <v>4.87099462062104</v>
      </c>
      <c r="H14" s="699" t="n">
        <v>4.56845700374394</v>
      </c>
      <c r="I14" s="699" t="n">
        <v>5</v>
      </c>
      <c r="J14" s="699" t="n">
        <v>4.93486492298029</v>
      </c>
      <c r="K14" s="699" t="n">
        <v>4.88801266364053</v>
      </c>
      <c r="L14" s="699" t="n">
        <v>1.26363007667355</v>
      </c>
      <c r="M14" s="699" t="n">
        <v>5</v>
      </c>
      <c r="N14" s="700" t="n">
        <v>2.49569839504199</v>
      </c>
      <c r="O14" s="698" t="n">
        <v>2.37012413790161</v>
      </c>
      <c r="P14" s="699" t="n">
        <v>4.85824430284353</v>
      </c>
      <c r="Q14" s="699" t="n">
        <v>3.65512243783587</v>
      </c>
      <c r="R14" s="699" t="n">
        <v>3.59763881266613</v>
      </c>
      <c r="S14" s="699" t="n">
        <v>4.07835736812861</v>
      </c>
      <c r="T14" s="699" t="n">
        <v>3.20543763466484</v>
      </c>
      <c r="U14" s="699" t="n">
        <v>4.57039755356068</v>
      </c>
      <c r="V14" s="699" t="n">
        <v>4.29656246638342</v>
      </c>
      <c r="W14" s="700" t="n">
        <v>2.34355131320785</v>
      </c>
      <c r="X14" s="698" t="n">
        <v>4.67716631757768</v>
      </c>
      <c r="Y14" s="699" t="n">
        <v>4.98919741692255</v>
      </c>
      <c r="Z14" s="699" t="n">
        <v>4.79885007884314</v>
      </c>
      <c r="AA14" s="699" t="n">
        <v>3.70316383886314</v>
      </c>
      <c r="AB14" s="700" t="n">
        <v>4.72872767765984</v>
      </c>
      <c r="AC14" s="710" t="s">
        <v>352</v>
      </c>
    </row>
    <row r="15" customFormat="false" ht="18.75" hidden="false" customHeight="true" outlineLevel="0" collapsed="false">
      <c r="A15" s="708"/>
      <c r="B15" s="696" t="s">
        <v>71</v>
      </c>
      <c r="C15" s="697" t="s">
        <v>354</v>
      </c>
      <c r="D15" s="698" t="n">
        <v>3.35536396728725</v>
      </c>
      <c r="E15" s="699" t="n">
        <v>3.00330822097854</v>
      </c>
      <c r="F15" s="699" t="n">
        <v>3.75565133777085</v>
      </c>
      <c r="G15" s="699" t="n">
        <v>4.35760886388707</v>
      </c>
      <c r="H15" s="699" t="n">
        <v>4.35536396728725</v>
      </c>
      <c r="I15" s="699" t="n">
        <v>4.19095378299305</v>
      </c>
      <c r="J15" s="699" t="n">
        <v>4.26350104972145</v>
      </c>
      <c r="K15" s="699" t="n">
        <v>4.62955744158879</v>
      </c>
      <c r="L15" s="699" t="n">
        <v>1.1122438872577</v>
      </c>
      <c r="M15" s="699" t="n">
        <v>4.10685441150497</v>
      </c>
      <c r="N15" s="700" t="n">
        <v>2.44921262400498</v>
      </c>
      <c r="O15" s="698" t="n">
        <v>2.0975552299266</v>
      </c>
      <c r="P15" s="699" t="n">
        <v>5</v>
      </c>
      <c r="Q15" s="699" t="n">
        <v>3.44291093253173</v>
      </c>
      <c r="R15" s="699" t="n">
        <v>3.72872767765984</v>
      </c>
      <c r="S15" s="699" t="n">
        <v>3.21955272358898</v>
      </c>
      <c r="T15" s="699" t="n">
        <v>3.2496218544205</v>
      </c>
      <c r="U15" s="699" t="n">
        <v>5</v>
      </c>
      <c r="V15" s="699" t="n">
        <v>3.93275849359707</v>
      </c>
      <c r="W15" s="700" t="n">
        <v>2.25054703494957</v>
      </c>
      <c r="X15" s="698" t="n">
        <v>3.5529370324269</v>
      </c>
      <c r="Y15" s="699" t="n">
        <v>3.93099605550446</v>
      </c>
      <c r="Z15" s="699" t="n">
        <v>4.14592042758649</v>
      </c>
      <c r="AA15" s="699" t="n">
        <v>3.48549163785606</v>
      </c>
      <c r="AB15" s="700" t="n">
        <v>3.85824430284353</v>
      </c>
      <c r="AC15" s="710" t="s">
        <v>71</v>
      </c>
    </row>
    <row r="16" customFormat="false" ht="18.75" hidden="false" customHeight="true" outlineLevel="0" collapsed="false">
      <c r="A16" s="708"/>
      <c r="B16" s="696" t="s">
        <v>355</v>
      </c>
      <c r="C16" s="697" t="s">
        <v>356</v>
      </c>
      <c r="D16" s="698" t="n">
        <v>3.20476431951791</v>
      </c>
      <c r="E16" s="699" t="n">
        <v>3.15521354338669</v>
      </c>
      <c r="F16" s="699" t="n">
        <v>3.67925376091982</v>
      </c>
      <c r="G16" s="699" t="n">
        <v>3.90179033707727</v>
      </c>
      <c r="H16" s="699" t="n">
        <v>4.33275849359707</v>
      </c>
      <c r="I16" s="699" t="n">
        <v>3.6683617186634</v>
      </c>
      <c r="J16" s="699" t="n">
        <v>4.29622410825545</v>
      </c>
      <c r="K16" s="699" t="n">
        <v>4.59366478259301</v>
      </c>
      <c r="L16" s="699" t="n">
        <v>1.07466466766321</v>
      </c>
      <c r="M16" s="699" t="n">
        <v>3.72726015334711</v>
      </c>
      <c r="N16" s="700" t="n">
        <v>2.05952574492424</v>
      </c>
      <c r="O16" s="698" t="n">
        <v>2.59644765918078</v>
      </c>
      <c r="P16" s="699" t="n">
        <v>5</v>
      </c>
      <c r="Q16" s="699" t="n">
        <v>3.31771152590407</v>
      </c>
      <c r="R16" s="699" t="n">
        <v>3.84468596751205</v>
      </c>
      <c r="S16" s="699" t="n">
        <v>2.79261664241383</v>
      </c>
      <c r="T16" s="699" t="n">
        <v>3.44840570834681</v>
      </c>
      <c r="U16" s="699" t="n">
        <v>5</v>
      </c>
      <c r="V16" s="699" t="n">
        <v>3.43937587721802</v>
      </c>
      <c r="W16" s="700" t="n">
        <v>2.89115444118206</v>
      </c>
      <c r="X16" s="698" t="n">
        <v>3.69481863736732</v>
      </c>
      <c r="Y16" s="699" t="n">
        <v>3.95927249606961</v>
      </c>
      <c r="Z16" s="699" t="n">
        <v>3.96531612395747</v>
      </c>
      <c r="AA16" s="699" t="n">
        <v>2.66244468012538</v>
      </c>
      <c r="AB16" s="700" t="n">
        <v>3.49721186422637</v>
      </c>
      <c r="AC16" s="710" t="s">
        <v>355</v>
      </c>
    </row>
    <row r="17" customFormat="false" ht="18.75" hidden="false" customHeight="true" outlineLevel="0" collapsed="false">
      <c r="A17" s="708"/>
      <c r="B17" s="696" t="s">
        <v>357</v>
      </c>
      <c r="C17" s="697" t="s">
        <v>358</v>
      </c>
      <c r="D17" s="698" t="n">
        <v>3.03275845544736</v>
      </c>
      <c r="E17" s="699" t="n">
        <v>3.05519814690844</v>
      </c>
      <c r="F17" s="699" t="n">
        <v>3.25944705984481</v>
      </c>
      <c r="G17" s="699" t="n">
        <v>3.41880478097434</v>
      </c>
      <c r="H17" s="699" t="n">
        <v>4.09721186422637</v>
      </c>
      <c r="I17" s="699" t="n">
        <v>3.27068360425208</v>
      </c>
      <c r="J17" s="699" t="n">
        <v>3.49569839504199</v>
      </c>
      <c r="K17" s="699" t="n">
        <v>4.50685441150497</v>
      </c>
      <c r="L17" s="699" t="n">
        <v>1.3200084103858</v>
      </c>
      <c r="M17" s="699" t="n">
        <v>3.63980442067933</v>
      </c>
      <c r="N17" s="700" t="n">
        <v>1.99763881266614</v>
      </c>
      <c r="O17" s="698" t="n">
        <v>2.85005300665848</v>
      </c>
      <c r="P17" s="699" t="n">
        <v>5</v>
      </c>
      <c r="Q17" s="699" t="n">
        <v>2.80442649971561</v>
      </c>
      <c r="R17" s="699" t="n">
        <v>3.50773369980935</v>
      </c>
      <c r="S17" s="699" t="n">
        <v>2.07602626078007</v>
      </c>
      <c r="T17" s="699" t="n">
        <v>3.28348135873806</v>
      </c>
      <c r="U17" s="699" t="n">
        <v>5</v>
      </c>
      <c r="V17" s="699" t="n">
        <v>2.96354727815699</v>
      </c>
      <c r="W17" s="700" t="n">
        <v>2.54629020305958</v>
      </c>
      <c r="X17" s="698" t="n">
        <v>2.93238407486646</v>
      </c>
      <c r="Y17" s="699" t="n">
        <v>2.83261474889239</v>
      </c>
      <c r="Z17" s="699" t="n">
        <v>3.27371961613325</v>
      </c>
      <c r="AA17" s="699" t="n">
        <v>2.69094219722041</v>
      </c>
      <c r="AB17" s="700" t="n">
        <v>3.37012413790161</v>
      </c>
      <c r="AC17" s="710" t="s">
        <v>357</v>
      </c>
    </row>
    <row r="18" customFormat="false" ht="18.75" hidden="false" customHeight="true" outlineLevel="0" collapsed="false">
      <c r="A18" s="708"/>
      <c r="B18" s="696" t="s">
        <v>359</v>
      </c>
      <c r="C18" s="697" t="s">
        <v>276</v>
      </c>
      <c r="D18" s="698" t="n">
        <v>2.73258934335868</v>
      </c>
      <c r="E18" s="699" t="n">
        <v>3.32129470945631</v>
      </c>
      <c r="F18" s="699" t="n">
        <v>1.52325131999756</v>
      </c>
      <c r="G18" s="699" t="n">
        <v>3.11492740460959</v>
      </c>
      <c r="H18" s="699" t="n">
        <v>3.22543096164827</v>
      </c>
      <c r="I18" s="699" t="n">
        <v>1.9187645469716</v>
      </c>
      <c r="J18" s="699" t="n">
        <v>1.06</v>
      </c>
      <c r="K18" s="699" t="n">
        <v>2.50773369980935</v>
      </c>
      <c r="L18" s="699" t="n">
        <v>1.43288622355094</v>
      </c>
      <c r="M18" s="699" t="n">
        <v>2.82448777451539</v>
      </c>
      <c r="N18" s="700" t="n">
        <v>1.62559326963743</v>
      </c>
      <c r="O18" s="698" t="n">
        <v>5</v>
      </c>
      <c r="P18" s="699" t="n">
        <v>3.65513919313158</v>
      </c>
      <c r="Q18" s="699" t="n">
        <v>1.82188021005336</v>
      </c>
      <c r="R18" s="699" t="n">
        <v>3.77296864826112</v>
      </c>
      <c r="S18" s="699" t="n">
        <v>1.75536396728725</v>
      </c>
      <c r="T18" s="699" t="n">
        <v>4.81741356995764</v>
      </c>
      <c r="U18" s="699" t="n">
        <v>5</v>
      </c>
      <c r="V18" s="699" t="n">
        <v>3.17454568591313</v>
      </c>
      <c r="W18" s="700" t="n">
        <v>4.91631694790038</v>
      </c>
      <c r="X18" s="698" t="n">
        <v>3.74416650727726</v>
      </c>
      <c r="Y18" s="699" t="n">
        <v>3.31771152590407</v>
      </c>
      <c r="Z18" s="699" t="n">
        <v>2.78953309389843</v>
      </c>
      <c r="AA18" s="699" t="n">
        <v>3.08326396980348</v>
      </c>
      <c r="AB18" s="700" t="n">
        <v>3.76422189659327</v>
      </c>
      <c r="AC18" s="710" t="s">
        <v>359</v>
      </c>
    </row>
    <row r="19" customFormat="false" ht="18.75" hidden="false" customHeight="true" outlineLevel="0" collapsed="false">
      <c r="A19" s="708"/>
      <c r="B19" s="696" t="s">
        <v>84</v>
      </c>
      <c r="C19" s="697" t="s">
        <v>360</v>
      </c>
      <c r="D19" s="698" t="n">
        <v>3.17877350020174</v>
      </c>
      <c r="E19" s="699" t="n">
        <v>3.08467222296383</v>
      </c>
      <c r="F19" s="699" t="n">
        <v>3.96354727815699</v>
      </c>
      <c r="G19" s="699" t="n">
        <v>3.62559326963743</v>
      </c>
      <c r="H19" s="699" t="n">
        <v>4.17499425285771</v>
      </c>
      <c r="I19" s="699" t="n">
        <v>4.47035156686969</v>
      </c>
      <c r="J19" s="699" t="n">
        <v>4.29991789530468</v>
      </c>
      <c r="K19" s="699" t="n">
        <v>4.33906812682397</v>
      </c>
      <c r="L19" s="699" t="n">
        <v>1.63931512382478</v>
      </c>
      <c r="M19" s="699" t="n">
        <v>3.57439331780527</v>
      </c>
      <c r="N19" s="700" t="n">
        <v>2.3946705943438</v>
      </c>
      <c r="O19" s="698" t="n">
        <v>1.90594491189337</v>
      </c>
      <c r="P19" s="699" t="n">
        <v>2.61269324462147</v>
      </c>
      <c r="Q19" s="699" t="n">
        <v>2.47883636371372</v>
      </c>
      <c r="R19" s="699" t="n">
        <v>3.62877183806454</v>
      </c>
      <c r="S19" s="699" t="n">
        <v>2.62955744158879</v>
      </c>
      <c r="T19" s="699" t="n">
        <v>2.4840802366243</v>
      </c>
      <c r="U19" s="699" t="n">
        <v>4.16689898008554</v>
      </c>
      <c r="V19" s="699" t="n">
        <v>2.43914807107279</v>
      </c>
      <c r="W19" s="700" t="n">
        <v>2.49115444118206</v>
      </c>
      <c r="X19" s="698" t="n">
        <v>2.42766862193917</v>
      </c>
      <c r="Y19" s="699" t="n">
        <v>3.06453038981916</v>
      </c>
      <c r="Z19" s="699" t="n">
        <v>2.71135263417872</v>
      </c>
      <c r="AA19" s="699" t="n">
        <v>2.77965512932112</v>
      </c>
      <c r="AB19" s="700" t="n">
        <v>3.2922599363041</v>
      </c>
      <c r="AC19" s="710" t="s">
        <v>84</v>
      </c>
    </row>
    <row r="20" customFormat="false" ht="18.75" hidden="false" customHeight="true" outlineLevel="0" collapsed="false">
      <c r="A20" s="708"/>
      <c r="B20" s="696" t="s">
        <v>361</v>
      </c>
      <c r="C20" s="697" t="s">
        <v>362</v>
      </c>
      <c r="D20" s="698" t="n">
        <v>3.51752033316685</v>
      </c>
      <c r="E20" s="699" t="n">
        <v>3.01021797987452</v>
      </c>
      <c r="F20" s="699" t="n">
        <v>3.19588207211443</v>
      </c>
      <c r="G20" s="699" t="n">
        <v>4.07602626078006</v>
      </c>
      <c r="H20" s="699" t="n">
        <v>4.60330822097854</v>
      </c>
      <c r="I20" s="699" t="n">
        <v>2.85085366650019</v>
      </c>
      <c r="J20" s="699" t="n">
        <v>3.81741356995764</v>
      </c>
      <c r="K20" s="699" t="n">
        <v>4.24965028123371</v>
      </c>
      <c r="L20" s="699" t="n">
        <v>3.34383298424435</v>
      </c>
      <c r="M20" s="699" t="n">
        <v>3.0429252681598</v>
      </c>
      <c r="N20" s="700" t="n">
        <v>3.45462804278965</v>
      </c>
      <c r="O20" s="698" t="n">
        <v>5</v>
      </c>
      <c r="P20" s="699" t="n">
        <v>3.08898467110419</v>
      </c>
      <c r="Q20" s="699" t="n">
        <v>3.0592833090805</v>
      </c>
      <c r="R20" s="699" t="n">
        <v>3.6429252681598</v>
      </c>
      <c r="S20" s="699" t="n">
        <v>2.63079718028884</v>
      </c>
      <c r="T20" s="699" t="n">
        <v>3.66193503260729</v>
      </c>
      <c r="U20" s="699" t="n">
        <v>3.14858428181095</v>
      </c>
      <c r="V20" s="699" t="n">
        <v>3.74198139545127</v>
      </c>
      <c r="W20" s="700" t="n">
        <v>2.9232173974016</v>
      </c>
      <c r="X20" s="698" t="n">
        <v>4.32082910749907</v>
      </c>
      <c r="Y20" s="699" t="n">
        <v>4.57439331780527</v>
      </c>
      <c r="Z20" s="699" t="n">
        <v>4.49656246638342</v>
      </c>
      <c r="AA20" s="699" t="n">
        <v>3.09622410825545</v>
      </c>
      <c r="AB20" s="700" t="n">
        <v>4.38479061405263</v>
      </c>
      <c r="AC20" s="710" t="s">
        <v>361</v>
      </c>
    </row>
    <row r="21" customFormat="false" ht="18.75" hidden="false" customHeight="true" outlineLevel="0" collapsed="false">
      <c r="A21" s="708"/>
      <c r="B21" s="702" t="s">
        <v>363</v>
      </c>
      <c r="C21" s="703" t="s">
        <v>364</v>
      </c>
      <c r="D21" s="704" t="n">
        <v>2.6666852056179</v>
      </c>
      <c r="E21" s="705" t="n">
        <v>2.84921262400498</v>
      </c>
      <c r="F21" s="705" t="n">
        <v>2.57255477391221</v>
      </c>
      <c r="G21" s="705" t="n">
        <v>2.69094219722041</v>
      </c>
      <c r="H21" s="705" t="n">
        <v>3.57373812078425</v>
      </c>
      <c r="I21" s="705" t="n">
        <v>1.89452416662552</v>
      </c>
      <c r="J21" s="705" t="n">
        <v>2.81741356995764</v>
      </c>
      <c r="K21" s="705" t="n">
        <v>3.2239333576037</v>
      </c>
      <c r="L21" s="705" t="n">
        <v>2.28467222296383</v>
      </c>
      <c r="M21" s="705" t="n">
        <v>2.19387006730138</v>
      </c>
      <c r="N21" s="706" t="n">
        <v>2.75258353703111</v>
      </c>
      <c r="O21" s="704" t="n">
        <v>5</v>
      </c>
      <c r="P21" s="705" t="n">
        <v>1.63922144057887</v>
      </c>
      <c r="Q21" s="705" t="n">
        <v>2.04291093253173</v>
      </c>
      <c r="R21" s="705" t="n">
        <v>3.13667331298834</v>
      </c>
      <c r="S21" s="705" t="n">
        <v>1.87883636371372</v>
      </c>
      <c r="T21" s="705" t="n">
        <v>3.02389457310729</v>
      </c>
      <c r="U21" s="705" t="n">
        <v>2.94473521891349</v>
      </c>
      <c r="V21" s="705" t="n">
        <v>3.2239333576037</v>
      </c>
      <c r="W21" s="706" t="n">
        <v>2.14732206592863</v>
      </c>
      <c r="X21" s="704" t="n">
        <v>4.72726015334711</v>
      </c>
      <c r="Y21" s="705" t="n">
        <v>4.37877350020174</v>
      </c>
      <c r="Z21" s="705" t="n">
        <v>4.29236318712971</v>
      </c>
      <c r="AA21" s="705" t="n">
        <v>2.84965028123371</v>
      </c>
      <c r="AB21" s="706" t="n">
        <v>4.09721186422637</v>
      </c>
      <c r="AC21" s="711" t="s">
        <v>363</v>
      </c>
    </row>
    <row r="22" customFormat="false" ht="18.75" hidden="false" customHeight="true" outlineLevel="0" collapsed="false">
      <c r="A22" s="712" t="s">
        <v>365</v>
      </c>
      <c r="B22" s="690" t="s">
        <v>366</v>
      </c>
      <c r="C22" s="691" t="s">
        <v>367</v>
      </c>
      <c r="D22" s="692" t="n">
        <v>3.62051430651746</v>
      </c>
      <c r="E22" s="693" t="n">
        <v>3.2093595941134</v>
      </c>
      <c r="F22" s="693" t="n">
        <v>4.09622410825545</v>
      </c>
      <c r="G22" s="693" t="n">
        <v>4.81506970554724</v>
      </c>
      <c r="H22" s="693" t="n">
        <v>4.38878038756266</v>
      </c>
      <c r="I22" s="693" t="n">
        <v>3.77981679723418</v>
      </c>
      <c r="J22" s="693" t="n">
        <v>4.06244468012538</v>
      </c>
      <c r="K22" s="693" t="n">
        <v>4.69481863736732</v>
      </c>
      <c r="L22" s="693" t="n">
        <v>2.71879129782525</v>
      </c>
      <c r="M22" s="693" t="n">
        <v>3.39261664241383</v>
      </c>
      <c r="N22" s="694" t="n">
        <v>3.41421356237309</v>
      </c>
      <c r="O22" s="692" t="n">
        <v>1.81270099323232</v>
      </c>
      <c r="P22" s="693" t="n">
        <v>2.53805508549918</v>
      </c>
      <c r="Q22" s="693" t="n">
        <v>3.27436308116885</v>
      </c>
      <c r="R22" s="693" t="n">
        <v>3.85270259433451</v>
      </c>
      <c r="S22" s="693" t="n">
        <v>2.43489239954922</v>
      </c>
      <c r="T22" s="693" t="n">
        <v>3.23465709974349</v>
      </c>
      <c r="U22" s="693" t="n">
        <v>2.96531612395747</v>
      </c>
      <c r="V22" s="693" t="n">
        <v>4.04486065639344</v>
      </c>
      <c r="W22" s="694" t="n">
        <v>3.14473521891349</v>
      </c>
      <c r="X22" s="692" t="n">
        <v>4.31326099711939</v>
      </c>
      <c r="Y22" s="693" t="n">
        <v>4.82389457310729</v>
      </c>
      <c r="Z22" s="693" t="n">
        <v>4.73119705648583</v>
      </c>
      <c r="AA22" s="693" t="n">
        <v>3.99715118898367</v>
      </c>
      <c r="AB22" s="694" t="n">
        <v>4.24794741760118</v>
      </c>
      <c r="AC22" s="713" t="s">
        <v>366</v>
      </c>
    </row>
    <row r="23" customFormat="false" ht="18.75" hidden="false" customHeight="true" outlineLevel="0" collapsed="false">
      <c r="A23" s="712"/>
      <c r="B23" s="696" t="s">
        <v>74</v>
      </c>
      <c r="C23" s="697" t="s">
        <v>73</v>
      </c>
      <c r="D23" s="698" t="n">
        <v>4.01021797987452</v>
      </c>
      <c r="E23" s="699" t="n">
        <v>2.90832758619104</v>
      </c>
      <c r="F23" s="699" t="n">
        <v>3.93595558451611</v>
      </c>
      <c r="G23" s="699" t="n">
        <v>4.96187862154606</v>
      </c>
      <c r="H23" s="699" t="n">
        <v>4.4561997605651</v>
      </c>
      <c r="I23" s="699" t="n">
        <v>4.01429122640984</v>
      </c>
      <c r="J23" s="699" t="n">
        <v>4.4840802366243</v>
      </c>
      <c r="K23" s="699" t="n">
        <v>4.97974834766382</v>
      </c>
      <c r="L23" s="699" t="n">
        <v>3.66263860776764</v>
      </c>
      <c r="M23" s="699" t="n">
        <v>3.70345747123494</v>
      </c>
      <c r="N23" s="700" t="n">
        <v>4.00287081602351</v>
      </c>
      <c r="O23" s="698" t="n">
        <v>1.7017227888395</v>
      </c>
      <c r="P23" s="699" t="n">
        <v>2.21188741522641</v>
      </c>
      <c r="Q23" s="699" t="n">
        <v>4.00442649971561</v>
      </c>
      <c r="R23" s="699" t="n">
        <v>4.22188021005336</v>
      </c>
      <c r="S23" s="699" t="n">
        <v>2.59950730246583</v>
      </c>
      <c r="T23" s="699" t="n">
        <v>3.72629258935989</v>
      </c>
      <c r="U23" s="699" t="n">
        <v>2.81270099323232</v>
      </c>
      <c r="V23" s="699" t="n">
        <v>3.99054920145623</v>
      </c>
      <c r="W23" s="700" t="n">
        <v>3.91152732306011</v>
      </c>
      <c r="X23" s="698" t="n">
        <v>2.8975552299266</v>
      </c>
      <c r="Y23" s="699" t="n">
        <v>3.34383298424435</v>
      </c>
      <c r="Z23" s="699" t="n">
        <v>3.57039755356068</v>
      </c>
      <c r="AA23" s="699" t="n">
        <v>2.88592693708562</v>
      </c>
      <c r="AB23" s="700" t="n">
        <v>3.66411159595183</v>
      </c>
      <c r="AC23" s="714" t="s">
        <v>74</v>
      </c>
    </row>
    <row r="24" customFormat="false" ht="18.75" hidden="false" customHeight="true" outlineLevel="0" collapsed="false">
      <c r="A24" s="712"/>
      <c r="B24" s="696" t="s">
        <v>68</v>
      </c>
      <c r="C24" s="697" t="s">
        <v>368</v>
      </c>
      <c r="D24" s="698" t="n">
        <v>5</v>
      </c>
      <c r="E24" s="699" t="n">
        <v>2.79192686653688</v>
      </c>
      <c r="F24" s="699" t="n">
        <v>3.84468596751205</v>
      </c>
      <c r="G24" s="699" t="n">
        <v>5</v>
      </c>
      <c r="H24" s="699" t="n">
        <v>4.75565133777085</v>
      </c>
      <c r="I24" s="699" t="n">
        <v>4.85054703494957</v>
      </c>
      <c r="J24" s="699" t="n">
        <v>5</v>
      </c>
      <c r="K24" s="699" t="n">
        <v>5</v>
      </c>
      <c r="L24" s="699" t="n">
        <v>5</v>
      </c>
      <c r="M24" s="699" t="n">
        <v>4.61955272358898</v>
      </c>
      <c r="N24" s="700" t="n">
        <v>5</v>
      </c>
      <c r="O24" s="698" t="n">
        <v>1.69991789530468</v>
      </c>
      <c r="P24" s="699" t="n">
        <v>1.63275845544736</v>
      </c>
      <c r="Q24" s="699" t="n">
        <v>5</v>
      </c>
      <c r="R24" s="699" t="n">
        <v>5</v>
      </c>
      <c r="S24" s="699" t="n">
        <v>3.97498271085228</v>
      </c>
      <c r="T24" s="699" t="n">
        <v>5</v>
      </c>
      <c r="U24" s="699" t="n">
        <v>3.01006943689515</v>
      </c>
      <c r="V24" s="699" t="n">
        <v>4.93520732517898</v>
      </c>
      <c r="W24" s="700" t="n">
        <v>5</v>
      </c>
      <c r="X24" s="698" t="n">
        <v>5</v>
      </c>
      <c r="Y24" s="699" t="n">
        <v>5</v>
      </c>
      <c r="Z24" s="699" t="n">
        <v>5</v>
      </c>
      <c r="AA24" s="699" t="n">
        <v>5</v>
      </c>
      <c r="AB24" s="700" t="n">
        <v>5</v>
      </c>
      <c r="AC24" s="714" t="s">
        <v>68</v>
      </c>
    </row>
    <row r="25" customFormat="false" ht="18.75" hidden="false" customHeight="true" outlineLevel="0" collapsed="false">
      <c r="A25" s="712"/>
      <c r="B25" s="696" t="s">
        <v>369</v>
      </c>
      <c r="C25" s="697" t="s">
        <v>370</v>
      </c>
      <c r="D25" s="698" t="n">
        <v>5</v>
      </c>
      <c r="E25" s="699" t="n">
        <v>2.70179033707727</v>
      </c>
      <c r="F25" s="699" t="n">
        <v>3.77981679723418</v>
      </c>
      <c r="G25" s="699" t="n">
        <v>5</v>
      </c>
      <c r="H25" s="699" t="n">
        <v>4.70740316515499</v>
      </c>
      <c r="I25" s="699" t="n">
        <v>5</v>
      </c>
      <c r="J25" s="699" t="n">
        <v>5</v>
      </c>
      <c r="K25" s="699" t="n">
        <v>5</v>
      </c>
      <c r="L25" s="699" t="n">
        <v>4.85085366650019</v>
      </c>
      <c r="M25" s="699" t="n">
        <v>5</v>
      </c>
      <c r="N25" s="700" t="n">
        <v>5</v>
      </c>
      <c r="O25" s="698" t="n">
        <v>1.29169316999591</v>
      </c>
      <c r="P25" s="699" t="n">
        <v>1.63275845544736</v>
      </c>
      <c r="Q25" s="699" t="n">
        <v>4.63980442067933</v>
      </c>
      <c r="R25" s="699" t="n">
        <v>4.79885007884314</v>
      </c>
      <c r="S25" s="699" t="n">
        <v>4.15079912423985</v>
      </c>
      <c r="T25" s="699" t="n">
        <v>5</v>
      </c>
      <c r="U25" s="699" t="n">
        <v>2.57439331780527</v>
      </c>
      <c r="V25" s="699" t="n">
        <v>4.62877183806454</v>
      </c>
      <c r="W25" s="700" t="n">
        <v>5</v>
      </c>
      <c r="X25" s="698" t="n">
        <v>4.72475863178133</v>
      </c>
      <c r="Y25" s="699" t="n">
        <v>5</v>
      </c>
      <c r="Z25" s="699" t="n">
        <v>5</v>
      </c>
      <c r="AA25" s="699" t="n">
        <v>4.84969527167762</v>
      </c>
      <c r="AB25" s="700" t="n">
        <v>5</v>
      </c>
      <c r="AC25" s="714" t="s">
        <v>369</v>
      </c>
    </row>
    <row r="26" customFormat="false" ht="18.75" hidden="false" customHeight="true" outlineLevel="0" collapsed="false">
      <c r="A26" s="712"/>
      <c r="B26" s="696" t="s">
        <v>87</v>
      </c>
      <c r="C26" s="697" t="s">
        <v>371</v>
      </c>
      <c r="D26" s="698" t="n">
        <v>5</v>
      </c>
      <c r="E26" s="699" t="n">
        <v>2.79192686653688</v>
      </c>
      <c r="F26" s="699" t="n">
        <v>3.25054703494957</v>
      </c>
      <c r="G26" s="699" t="n">
        <v>4.49721186422637</v>
      </c>
      <c r="H26" s="699" t="n">
        <v>4.39684240093795</v>
      </c>
      <c r="I26" s="699" t="n">
        <v>4.3724954225461</v>
      </c>
      <c r="J26" s="699" t="n">
        <v>4.72872767765984</v>
      </c>
      <c r="K26" s="699" t="n">
        <v>5</v>
      </c>
      <c r="L26" s="699" t="n">
        <v>4.48326396980348</v>
      </c>
      <c r="M26" s="699" t="n">
        <v>4.19766272217112</v>
      </c>
      <c r="N26" s="700" t="n">
        <v>5</v>
      </c>
      <c r="O26" s="698" t="n">
        <v>2.08898467110419</v>
      </c>
      <c r="P26" s="699" t="n">
        <v>1.75536396728725</v>
      </c>
      <c r="Q26" s="699" t="n">
        <v>4.39285826189143</v>
      </c>
      <c r="R26" s="699" t="n">
        <v>4.6683617186634</v>
      </c>
      <c r="S26" s="699" t="n">
        <v>3.54987684295702</v>
      </c>
      <c r="T26" s="699" t="n">
        <v>5</v>
      </c>
      <c r="U26" s="699" t="n">
        <v>2.46819825631362</v>
      </c>
      <c r="V26" s="699" t="n">
        <v>3.90251745636591</v>
      </c>
      <c r="W26" s="700" t="n">
        <v>5</v>
      </c>
      <c r="X26" s="698" t="n">
        <v>3.46216655497339</v>
      </c>
      <c r="Y26" s="699" t="n">
        <v>3.74416650727726</v>
      </c>
      <c r="Z26" s="699" t="n">
        <v>3.56422189659327</v>
      </c>
      <c r="AA26" s="699" t="n">
        <v>4.31944685093819</v>
      </c>
      <c r="AB26" s="700" t="n">
        <v>3.84921262400498</v>
      </c>
      <c r="AC26" s="714" t="s">
        <v>87</v>
      </c>
    </row>
    <row r="27" customFormat="false" ht="18.75" hidden="false" customHeight="true" outlineLevel="0" collapsed="false">
      <c r="A27" s="712"/>
      <c r="B27" s="696" t="s">
        <v>372</v>
      </c>
      <c r="C27" s="697" t="s">
        <v>373</v>
      </c>
      <c r="D27" s="698" t="n">
        <v>5</v>
      </c>
      <c r="E27" s="699" t="n">
        <v>3.07138841883251</v>
      </c>
      <c r="F27" s="699" t="n">
        <v>3.12583799176039</v>
      </c>
      <c r="G27" s="699" t="n">
        <v>4.02495210626022</v>
      </c>
      <c r="H27" s="699" t="n">
        <v>4.0887244179076</v>
      </c>
      <c r="I27" s="699" t="n">
        <v>3.96210517139787</v>
      </c>
      <c r="J27" s="699" t="n">
        <v>4.08898467110419</v>
      </c>
      <c r="K27" s="699" t="n">
        <v>4.70179033707727</v>
      </c>
      <c r="L27" s="699" t="n">
        <v>4.36899362787455</v>
      </c>
      <c r="M27" s="699" t="n">
        <v>3.96915502414829</v>
      </c>
      <c r="N27" s="700" t="n">
        <v>5</v>
      </c>
      <c r="O27" s="698" t="n">
        <v>1.05158191943157</v>
      </c>
      <c r="P27" s="699" t="n">
        <v>0.787497126428854</v>
      </c>
      <c r="Q27" s="699" t="n">
        <v>3.8986494572908</v>
      </c>
      <c r="R27" s="699" t="n">
        <v>4.08898467110419</v>
      </c>
      <c r="S27" s="699" t="n">
        <v>3.0701965613831</v>
      </c>
      <c r="T27" s="699" t="n">
        <v>5</v>
      </c>
      <c r="U27" s="699" t="n">
        <v>1.80376907277831</v>
      </c>
      <c r="V27" s="699" t="n">
        <v>3.88339911213224</v>
      </c>
      <c r="W27" s="700" t="n">
        <v>5</v>
      </c>
      <c r="X27" s="698" t="n">
        <v>3.43914441078197</v>
      </c>
      <c r="Y27" s="699" t="n">
        <v>3.48549163785606</v>
      </c>
      <c r="Z27" s="699" t="n">
        <v>3.72726015334711</v>
      </c>
      <c r="AA27" s="699" t="n">
        <v>4.53113207221477</v>
      </c>
      <c r="AB27" s="700" t="n">
        <v>3.90773369980935</v>
      </c>
      <c r="AC27" s="714" t="s">
        <v>372</v>
      </c>
    </row>
    <row r="28" customFormat="false" ht="18.75" hidden="false" customHeight="true" outlineLevel="0" collapsed="false">
      <c r="A28" s="712"/>
      <c r="B28" s="702" t="s">
        <v>374</v>
      </c>
      <c r="C28" s="703" t="s">
        <v>375</v>
      </c>
      <c r="D28" s="704" t="n">
        <v>4.73119705648583</v>
      </c>
      <c r="E28" s="705" t="n">
        <v>3.35760886388707</v>
      </c>
      <c r="F28" s="705" t="n">
        <v>4.52272201467275</v>
      </c>
      <c r="G28" s="705" t="n">
        <v>5</v>
      </c>
      <c r="H28" s="705" t="n">
        <v>5</v>
      </c>
      <c r="I28" s="705" t="n">
        <v>4.58988406406826</v>
      </c>
      <c r="J28" s="705" t="n">
        <v>4.82188021005336</v>
      </c>
      <c r="K28" s="705" t="n">
        <v>5</v>
      </c>
      <c r="L28" s="705" t="n">
        <v>4.79192686653688</v>
      </c>
      <c r="M28" s="705" t="n">
        <v>4.50494924186577</v>
      </c>
      <c r="N28" s="706" t="n">
        <v>5</v>
      </c>
      <c r="O28" s="704" t="n">
        <v>2.74416650727726</v>
      </c>
      <c r="P28" s="705" t="n">
        <v>2.34592042758649</v>
      </c>
      <c r="Q28" s="705" t="n">
        <v>4.63922144057887</v>
      </c>
      <c r="R28" s="705" t="n">
        <v>4.4266778805144</v>
      </c>
      <c r="S28" s="705" t="n">
        <v>3.12883109024077</v>
      </c>
      <c r="T28" s="705" t="n">
        <v>4.66263860776764</v>
      </c>
      <c r="U28" s="705" t="n">
        <v>3.03489239954922</v>
      </c>
      <c r="V28" s="705" t="n">
        <v>4.07624874083861</v>
      </c>
      <c r="W28" s="706" t="n">
        <v>4.8975552299266</v>
      </c>
      <c r="X28" s="704" t="n">
        <v>4.51135263417872</v>
      </c>
      <c r="Y28" s="705" t="n">
        <v>5</v>
      </c>
      <c r="Z28" s="705" t="n">
        <v>4.93275849359707</v>
      </c>
      <c r="AA28" s="705" t="n">
        <v>4.0298070395436</v>
      </c>
      <c r="AB28" s="706" t="n">
        <v>4.76263671795236</v>
      </c>
      <c r="AC28" s="715" t="s">
        <v>374</v>
      </c>
    </row>
    <row r="29" customFormat="false" ht="18.75" hidden="false" customHeight="true" outlineLevel="0" collapsed="false">
      <c r="A29" s="716" t="s">
        <v>376</v>
      </c>
      <c r="B29" s="690" t="s">
        <v>377</v>
      </c>
      <c r="C29" s="691" t="s">
        <v>378</v>
      </c>
      <c r="D29" s="692" t="n">
        <v>3.76422189659327</v>
      </c>
      <c r="E29" s="693" t="n">
        <v>3.53128298697755</v>
      </c>
      <c r="F29" s="693" t="n">
        <v>3.20001401730967</v>
      </c>
      <c r="G29" s="693" t="n">
        <v>4.01485063648397</v>
      </c>
      <c r="H29" s="693" t="n">
        <v>4.2969231283407</v>
      </c>
      <c r="I29" s="693" t="n">
        <v>3.42955744158879</v>
      </c>
      <c r="J29" s="693" t="n">
        <v>3.90810461993761</v>
      </c>
      <c r="K29" s="693" t="n">
        <v>3.67156965223509</v>
      </c>
      <c r="L29" s="693" t="n">
        <v>3.53128298697755</v>
      </c>
      <c r="M29" s="693" t="n">
        <v>3.1656997857914</v>
      </c>
      <c r="N29" s="694" t="n">
        <v>4.90581473773946</v>
      </c>
      <c r="O29" s="692" t="n">
        <v>2.84965028123371</v>
      </c>
      <c r="P29" s="693" t="n">
        <v>1.48362064109885</v>
      </c>
      <c r="Q29" s="693" t="n">
        <v>2.5838803682829</v>
      </c>
      <c r="R29" s="693" t="n">
        <v>2.19095378299305</v>
      </c>
      <c r="S29" s="693" t="n">
        <v>2.2093595941134</v>
      </c>
      <c r="T29" s="693" t="n">
        <v>2.96689898008554</v>
      </c>
      <c r="U29" s="693" t="n">
        <v>2.23176352410288</v>
      </c>
      <c r="V29" s="693" t="n">
        <v>2.97974834766382</v>
      </c>
      <c r="W29" s="694" t="n">
        <v>2.96915502414829</v>
      </c>
      <c r="X29" s="692" t="n">
        <v>4.2982747990982</v>
      </c>
      <c r="Y29" s="693" t="n">
        <v>4.77969221790815</v>
      </c>
      <c r="Z29" s="693" t="n">
        <v>4.70630728474842</v>
      </c>
      <c r="AA29" s="693" t="n">
        <v>5</v>
      </c>
      <c r="AB29" s="694" t="n">
        <v>4.22188021005336</v>
      </c>
      <c r="AC29" s="717" t="s">
        <v>377</v>
      </c>
    </row>
    <row r="30" customFormat="false" ht="18.75" hidden="false" customHeight="true" outlineLevel="0" collapsed="false">
      <c r="A30" s="716"/>
      <c r="B30" s="696" t="s">
        <v>379</v>
      </c>
      <c r="C30" s="697" t="s">
        <v>380</v>
      </c>
      <c r="D30" s="698" t="n">
        <v>2.63922144057888</v>
      </c>
      <c r="E30" s="699" t="n">
        <v>3.12352715798771</v>
      </c>
      <c r="F30" s="699" t="n">
        <v>2.80442649971561</v>
      </c>
      <c r="G30" s="699" t="n">
        <v>2.96100195527251</v>
      </c>
      <c r="H30" s="699" t="n">
        <v>3.64590780667499</v>
      </c>
      <c r="I30" s="699" t="n">
        <v>1.50192740233248</v>
      </c>
      <c r="J30" s="699" t="n">
        <v>2.07035156686969</v>
      </c>
      <c r="K30" s="699" t="n">
        <v>3.72619159522476</v>
      </c>
      <c r="L30" s="699" t="n">
        <v>0.9942278855846</v>
      </c>
      <c r="M30" s="699" t="n">
        <v>3.19744492928517</v>
      </c>
      <c r="N30" s="700" t="n">
        <v>2.84952942049114</v>
      </c>
      <c r="O30" s="698" t="n">
        <v>1.09437678890978</v>
      </c>
      <c r="P30" s="699" t="n">
        <v>0.479079236975094</v>
      </c>
      <c r="Q30" s="699" t="n">
        <v>0.864363838829919</v>
      </c>
      <c r="R30" s="699" t="n">
        <v>1.207187696061</v>
      </c>
      <c r="S30" s="699" t="n">
        <v>0.939811768196456</v>
      </c>
      <c r="T30" s="699" t="n">
        <v>1.62559326963743</v>
      </c>
      <c r="U30" s="699" t="n">
        <v>0.981614566525045</v>
      </c>
      <c r="V30" s="699" t="n">
        <v>2.6998250774787</v>
      </c>
      <c r="W30" s="700" t="n">
        <v>0.859395648912626</v>
      </c>
      <c r="X30" s="698" t="n">
        <v>2.51631694790037</v>
      </c>
      <c r="Y30" s="699" t="n">
        <v>2.59950730246583</v>
      </c>
      <c r="Z30" s="699" t="n">
        <v>2.59950730246583</v>
      </c>
      <c r="AA30" s="699" t="n">
        <v>1.93520732517898</v>
      </c>
      <c r="AB30" s="700" t="n">
        <v>3.76166065854411</v>
      </c>
      <c r="AC30" s="718" t="s">
        <v>379</v>
      </c>
    </row>
    <row r="31" customFormat="false" ht="18.75" hidden="false" customHeight="true" outlineLevel="0" collapsed="false">
      <c r="A31" s="716"/>
      <c r="B31" s="696" t="s">
        <v>381</v>
      </c>
      <c r="C31" s="697" t="s">
        <v>382</v>
      </c>
      <c r="D31" s="698" t="n">
        <v>0.479079236975094</v>
      </c>
      <c r="E31" s="699" t="n">
        <v>3.80732316852775</v>
      </c>
      <c r="F31" s="699" t="n">
        <v>2.86263860776764</v>
      </c>
      <c r="G31" s="699" t="n">
        <v>2.29442719099992</v>
      </c>
      <c r="H31" s="699" t="n">
        <v>1.69242577908772</v>
      </c>
      <c r="I31" s="699" t="n">
        <v>0.320374798369129</v>
      </c>
      <c r="J31" s="699" t="n">
        <v>0.320374798369129</v>
      </c>
      <c r="K31" s="699" t="n">
        <v>1.09143137691224</v>
      </c>
      <c r="L31" s="699" t="n">
        <v>2.61269324462147</v>
      </c>
      <c r="M31" s="699" t="n">
        <v>0.320374798369129</v>
      </c>
      <c r="N31" s="700" t="n">
        <v>0.9942278855846</v>
      </c>
      <c r="O31" s="698" t="n">
        <v>1.40376907277831</v>
      </c>
      <c r="P31" s="699" t="n">
        <v>1.72911134679205</v>
      </c>
      <c r="Q31" s="699" t="n">
        <v>0.684234198111502</v>
      </c>
      <c r="R31" s="699" t="n">
        <v>0.787497126428854</v>
      </c>
      <c r="S31" s="699" t="n">
        <v>0.859395648912626</v>
      </c>
      <c r="T31" s="699" t="n">
        <v>1.21109984216852</v>
      </c>
      <c r="U31" s="699" t="n">
        <v>0.758760166583427</v>
      </c>
      <c r="V31" s="699" t="n">
        <v>1.00221324985781</v>
      </c>
      <c r="W31" s="700" t="n">
        <v>1.368468396223</v>
      </c>
      <c r="X31" s="698" t="n">
        <v>4.02389457310729</v>
      </c>
      <c r="Y31" s="699" t="n">
        <v>3.69481863736732</v>
      </c>
      <c r="Z31" s="699" t="n">
        <v>3.96402088846306</v>
      </c>
      <c r="AA31" s="699" t="n">
        <v>3.98034386097453</v>
      </c>
      <c r="AB31" s="700" t="n">
        <v>3.34026419587792</v>
      </c>
      <c r="AC31" s="718" t="s">
        <v>381</v>
      </c>
    </row>
    <row r="32" customFormat="false" ht="18.75" hidden="false" customHeight="true" outlineLevel="0" collapsed="false">
      <c r="A32" s="716"/>
      <c r="B32" s="696" t="s">
        <v>383</v>
      </c>
      <c r="C32" s="697" t="s">
        <v>384</v>
      </c>
      <c r="D32" s="698" t="n">
        <v>1.25231116328863</v>
      </c>
      <c r="E32" s="699" t="n">
        <v>3.07624874083861</v>
      </c>
      <c r="F32" s="699" t="n">
        <v>2.41659730313681</v>
      </c>
      <c r="G32" s="699" t="n">
        <v>1.78473646962791</v>
      </c>
      <c r="H32" s="699" t="n">
        <v>1.39822382959039</v>
      </c>
      <c r="I32" s="699" t="n">
        <v>1.21109984216852</v>
      </c>
      <c r="J32" s="699" t="n">
        <v>1.21109984216852</v>
      </c>
      <c r="K32" s="699" t="n">
        <v>0.737340266327064</v>
      </c>
      <c r="L32" s="699" t="n">
        <v>0.479079236975094</v>
      </c>
      <c r="M32" s="699" t="n">
        <v>2.04291093253173</v>
      </c>
      <c r="N32" s="700" t="n">
        <v>0.810257153258729</v>
      </c>
      <c r="O32" s="698" t="n">
        <v>0.405128576629365</v>
      </c>
      <c r="P32" s="699" t="n">
        <v>0.567505818788638</v>
      </c>
      <c r="Q32" s="699" t="n">
        <v>0.405128576629365</v>
      </c>
      <c r="R32" s="699" t="n">
        <v>1.25500554545489</v>
      </c>
      <c r="S32" s="699" t="n">
        <v>1.36859406899915</v>
      </c>
      <c r="T32" s="699" t="n">
        <v>3.93000759053181</v>
      </c>
      <c r="U32" s="699" t="n">
        <v>0.627799704044081</v>
      </c>
      <c r="V32" s="699" t="n">
        <v>1.25500554545489</v>
      </c>
      <c r="W32" s="700" t="n">
        <v>1.3946705943438</v>
      </c>
      <c r="X32" s="698" t="n">
        <v>1.5321831993988</v>
      </c>
      <c r="Y32" s="699" t="n">
        <v>1.63723771092528</v>
      </c>
      <c r="Z32" s="699" t="n">
        <v>1.25500554545489</v>
      </c>
      <c r="AA32" s="699" t="n">
        <v>0.750861394419748</v>
      </c>
      <c r="AB32" s="700" t="n">
        <v>2.76822573288256</v>
      </c>
      <c r="AC32" s="718" t="s">
        <v>383</v>
      </c>
    </row>
    <row r="33" customFormat="false" ht="18.75" hidden="false" customHeight="true" outlineLevel="0" collapsed="false">
      <c r="A33" s="716"/>
      <c r="B33" s="696" t="s">
        <v>385</v>
      </c>
      <c r="C33" s="697" t="s">
        <v>386</v>
      </c>
      <c r="D33" s="698" t="n">
        <v>2.46473184070543</v>
      </c>
      <c r="E33" s="699" t="n">
        <v>2.52583799176039</v>
      </c>
      <c r="F33" s="699" t="n">
        <v>3.02134599697386</v>
      </c>
      <c r="G33" s="699" t="n">
        <v>4.17270921055135</v>
      </c>
      <c r="H33" s="699" t="n">
        <v>3.30339887459453</v>
      </c>
      <c r="I33" s="699" t="n">
        <v>2.56354727815699</v>
      </c>
      <c r="J33" s="699" t="n">
        <v>2.29991789530468</v>
      </c>
      <c r="K33" s="699" t="n">
        <v>2.07043573944498</v>
      </c>
      <c r="L33" s="699" t="n">
        <v>1.28597391539335</v>
      </c>
      <c r="M33" s="699" t="n">
        <v>3.26311432584745</v>
      </c>
      <c r="N33" s="700" t="n">
        <v>2.84965028123371</v>
      </c>
      <c r="O33" s="698" t="n">
        <v>0.810257153258729</v>
      </c>
      <c r="P33" s="699" t="n">
        <v>1.09437678890978</v>
      </c>
      <c r="Q33" s="699" t="n">
        <v>2.2834148194664</v>
      </c>
      <c r="R33" s="699" t="n">
        <v>2.93486492298029</v>
      </c>
      <c r="S33" s="699" t="n">
        <v>2.86551674550981</v>
      </c>
      <c r="T33" s="699" t="n">
        <v>1.82136720504592</v>
      </c>
      <c r="U33" s="699" t="n">
        <v>1.87602626078006</v>
      </c>
      <c r="V33" s="699" t="n">
        <v>2.62955744158879</v>
      </c>
      <c r="W33" s="700" t="n">
        <v>1.42502650332924</v>
      </c>
      <c r="X33" s="698" t="n">
        <v>3.01006943689515</v>
      </c>
      <c r="Y33" s="699" t="n">
        <v>3.01429122640984</v>
      </c>
      <c r="Z33" s="699" t="n">
        <v>2.50832758619104</v>
      </c>
      <c r="AA33" s="699" t="n">
        <v>3.12210000741747</v>
      </c>
      <c r="AB33" s="700" t="n">
        <v>4.04808001218862</v>
      </c>
      <c r="AC33" s="718" t="s">
        <v>385</v>
      </c>
    </row>
    <row r="34" customFormat="false" ht="18.75" hidden="false" customHeight="true" outlineLevel="0" collapsed="false">
      <c r="A34" s="716"/>
      <c r="B34" s="696" t="s">
        <v>387</v>
      </c>
      <c r="C34" s="697" t="s">
        <v>388</v>
      </c>
      <c r="D34" s="698" t="n">
        <v>2.26819825631362</v>
      </c>
      <c r="E34" s="699" t="n">
        <v>3.02134599697386</v>
      </c>
      <c r="F34" s="699" t="n">
        <v>2.87436308116885</v>
      </c>
      <c r="G34" s="699" t="n">
        <v>4.02134599697386</v>
      </c>
      <c r="H34" s="699" t="n">
        <v>3.52352715798771</v>
      </c>
      <c r="I34" s="699" t="n">
        <v>1.54221250066948</v>
      </c>
      <c r="J34" s="699" t="n">
        <v>1.84921262400498</v>
      </c>
      <c r="K34" s="699" t="n">
        <v>1.70761464738045</v>
      </c>
      <c r="L34" s="699" t="n">
        <v>2.19095378299305</v>
      </c>
      <c r="M34" s="699" t="n">
        <v>0.880005606923867</v>
      </c>
      <c r="N34" s="700" t="n">
        <v>2.341522980192</v>
      </c>
      <c r="O34" s="698" t="n">
        <v>1.17751558744729</v>
      </c>
      <c r="P34" s="699" t="n">
        <v>1.33097214599947</v>
      </c>
      <c r="Q34" s="699" t="n">
        <v>1.8532499402466</v>
      </c>
      <c r="R34" s="699" t="n">
        <v>2.6429252681598</v>
      </c>
      <c r="S34" s="699" t="n">
        <v>1.21695397443218</v>
      </c>
      <c r="T34" s="699" t="n">
        <v>2.27855408189307</v>
      </c>
      <c r="U34" s="699" t="n">
        <v>1.81880478097434</v>
      </c>
      <c r="V34" s="699" t="n">
        <v>3.35076708901639</v>
      </c>
      <c r="W34" s="700" t="n">
        <v>2.42222383206058</v>
      </c>
      <c r="X34" s="698" t="n">
        <v>5</v>
      </c>
      <c r="Y34" s="699" t="n">
        <v>5</v>
      </c>
      <c r="Z34" s="699" t="n">
        <v>4.26800706394696</v>
      </c>
      <c r="AA34" s="699" t="n">
        <v>3.90773369980935</v>
      </c>
      <c r="AB34" s="700" t="n">
        <v>4.80648251106708</v>
      </c>
      <c r="AC34" s="718" t="s">
        <v>387</v>
      </c>
    </row>
    <row r="35" customFormat="false" ht="18.75" hidden="false" customHeight="true" outlineLevel="0" collapsed="false">
      <c r="A35" s="716"/>
      <c r="B35" s="696" t="s">
        <v>81</v>
      </c>
      <c r="C35" s="697" t="s">
        <v>428</v>
      </c>
      <c r="D35" s="698" t="n">
        <v>1.68597391539335</v>
      </c>
      <c r="E35" s="699" t="n">
        <v>2.84468596751205</v>
      </c>
      <c r="F35" s="699" t="n">
        <v>3.03489239954922</v>
      </c>
      <c r="G35" s="699" t="n">
        <v>2.92325131999756</v>
      </c>
      <c r="H35" s="699" t="n">
        <v>3.49464955200962</v>
      </c>
      <c r="I35" s="699" t="n">
        <v>1.9187645469716</v>
      </c>
      <c r="J35" s="699" t="n">
        <v>1.60667108752376</v>
      </c>
      <c r="K35" s="699" t="n">
        <v>2.46551674550981</v>
      </c>
      <c r="L35" s="699" t="n">
        <v>1.87602626078006</v>
      </c>
      <c r="M35" s="699" t="n">
        <v>1.43288622355094</v>
      </c>
      <c r="N35" s="700" t="n">
        <v>1.65231116328863</v>
      </c>
      <c r="O35" s="698" t="n">
        <v>0.758760166583427</v>
      </c>
      <c r="P35" s="699" t="n">
        <v>0.697335297171899</v>
      </c>
      <c r="Q35" s="699" t="n">
        <v>2.48191761514428</v>
      </c>
      <c r="R35" s="699" t="n">
        <v>2.4480509557544</v>
      </c>
      <c r="S35" s="699" t="n">
        <v>1.04449233555209</v>
      </c>
      <c r="T35" s="699" t="n">
        <v>1.61538572988809</v>
      </c>
      <c r="U35" s="699" t="n">
        <v>1.46430084963698</v>
      </c>
      <c r="V35" s="699" t="n">
        <v>2.4982747990982</v>
      </c>
      <c r="W35" s="700" t="n">
        <v>2.25519814690844</v>
      </c>
      <c r="X35" s="698" t="n">
        <v>2.27068360425208</v>
      </c>
      <c r="Y35" s="699" t="n">
        <v>2.4982747990982</v>
      </c>
      <c r="Z35" s="699" t="n">
        <v>1.03534180212604</v>
      </c>
      <c r="AA35" s="699" t="n">
        <v>1.57690678936896</v>
      </c>
      <c r="AB35" s="700" t="n">
        <v>2.49656246638342</v>
      </c>
      <c r="AC35" s="718" t="s">
        <v>81</v>
      </c>
    </row>
    <row r="36" customFormat="false" ht="18.75" hidden="false" customHeight="true" outlineLevel="0" collapsed="false">
      <c r="A36" s="716"/>
      <c r="B36" s="696" t="s">
        <v>390</v>
      </c>
      <c r="C36" s="697" t="s">
        <v>391</v>
      </c>
      <c r="D36" s="698" t="n">
        <v>1.54052102939433</v>
      </c>
      <c r="E36" s="699" t="n">
        <v>1.95008148613306</v>
      </c>
      <c r="F36" s="699" t="n">
        <v>1.99387006730138</v>
      </c>
      <c r="G36" s="699" t="n">
        <v>3.01808027831654</v>
      </c>
      <c r="H36" s="699" t="n">
        <v>2.05045146287778</v>
      </c>
      <c r="I36" s="699" t="n">
        <v>2.01021797987452</v>
      </c>
      <c r="J36" s="699" t="n">
        <v>1.50832758619104</v>
      </c>
      <c r="K36" s="699" t="n">
        <v>1.6878573120474</v>
      </c>
      <c r="L36" s="699" t="n">
        <v>0.545715688456118</v>
      </c>
      <c r="M36" s="699" t="n">
        <v>3.07138841883251</v>
      </c>
      <c r="N36" s="700" t="n">
        <v>0.981614566525045</v>
      </c>
      <c r="O36" s="698" t="n">
        <v>1.007187696061</v>
      </c>
      <c r="P36" s="699" t="n">
        <v>0.961124395107387</v>
      </c>
      <c r="Q36" s="699" t="n">
        <v>1.29442719099992</v>
      </c>
      <c r="R36" s="699" t="n">
        <v>2.24464574076531</v>
      </c>
      <c r="S36" s="699" t="n">
        <v>3.94087147888995</v>
      </c>
      <c r="T36" s="699" t="n">
        <v>0.606838102172486</v>
      </c>
      <c r="U36" s="699" t="n">
        <v>0.627799704044081</v>
      </c>
      <c r="V36" s="699" t="n">
        <v>1.87962353639291</v>
      </c>
      <c r="W36" s="700" t="n">
        <v>0.627799704044081</v>
      </c>
      <c r="X36" s="698" t="n">
        <v>1.75536396728725</v>
      </c>
      <c r="Y36" s="699" t="n">
        <v>1.62559326963743</v>
      </c>
      <c r="Z36" s="699" t="n">
        <v>1.07466466766321</v>
      </c>
      <c r="AA36" s="699" t="n">
        <v>1.16126537512794</v>
      </c>
      <c r="AB36" s="700" t="n">
        <v>2.4840802366243</v>
      </c>
      <c r="AC36" s="718" t="s">
        <v>390</v>
      </c>
    </row>
    <row r="37" customFormat="false" ht="18.75" hidden="false" customHeight="true" outlineLevel="0" collapsed="false">
      <c r="A37" s="716"/>
      <c r="B37" s="702" t="s">
        <v>78</v>
      </c>
      <c r="C37" s="703" t="s">
        <v>392</v>
      </c>
      <c r="D37" s="704" t="n">
        <v>0.215907519168389</v>
      </c>
      <c r="E37" s="705" t="n">
        <v>3.32211794636722</v>
      </c>
      <c r="F37" s="705" t="n">
        <v>2.2239333576037</v>
      </c>
      <c r="G37" s="705" t="n">
        <v>0.787497126428854</v>
      </c>
      <c r="H37" s="705" t="n">
        <v>1.67017201048003</v>
      </c>
      <c r="I37" s="705" t="n">
        <v>0.215907519168389</v>
      </c>
      <c r="J37" s="705" t="n">
        <v>0.215907519168389</v>
      </c>
      <c r="K37" s="705" t="n">
        <v>0.750861394419748</v>
      </c>
      <c r="L37" s="705" t="n">
        <v>0.215907519168389</v>
      </c>
      <c r="M37" s="705" t="n">
        <v>1.09434865346133</v>
      </c>
      <c r="N37" s="706" t="n">
        <v>0.320374798369129</v>
      </c>
      <c r="O37" s="704" t="n">
        <v>1.12475532644754</v>
      </c>
      <c r="P37" s="705" t="n">
        <v>1.07953759584194</v>
      </c>
      <c r="Q37" s="705" t="n">
        <v>0</v>
      </c>
      <c r="R37" s="705" t="n">
        <v>1.24693170237379</v>
      </c>
      <c r="S37" s="705" t="n">
        <v>0.215907519168389</v>
      </c>
      <c r="T37" s="705" t="n">
        <v>0.215907519168389</v>
      </c>
      <c r="U37" s="705" t="n">
        <v>0.215907519168389</v>
      </c>
      <c r="V37" s="705" t="n">
        <v>0.758760166583427</v>
      </c>
      <c r="W37" s="706" t="n">
        <v>1.24693170237379</v>
      </c>
      <c r="X37" s="704" t="n">
        <v>1.21367620434497</v>
      </c>
      <c r="Y37" s="705" t="n">
        <v>1.85054703494957</v>
      </c>
      <c r="Z37" s="705" t="n">
        <v>1.04449233555209</v>
      </c>
      <c r="AA37" s="705" t="n">
        <v>1.41367620434497</v>
      </c>
      <c r="AB37" s="706" t="n">
        <v>1.76001121384773</v>
      </c>
      <c r="AC37" s="719" t="s">
        <v>78</v>
      </c>
    </row>
    <row r="38" customFormat="false" ht="18.75" hidden="false" customHeight="true" outlineLevel="0" collapsed="false">
      <c r="A38" s="720" t="s">
        <v>393</v>
      </c>
      <c r="B38" s="690" t="s">
        <v>394</v>
      </c>
      <c r="C38" s="691" t="s">
        <v>395</v>
      </c>
      <c r="D38" s="692" t="n">
        <v>5</v>
      </c>
      <c r="E38" s="693" t="n">
        <v>3.37194783078671</v>
      </c>
      <c r="F38" s="693" t="n">
        <v>2.04464574076531</v>
      </c>
      <c r="G38" s="693" t="n">
        <v>4.79261664241383</v>
      </c>
      <c r="H38" s="693" t="n">
        <v>2.33275849359707</v>
      </c>
      <c r="I38" s="693" t="n">
        <v>4.00802807424038</v>
      </c>
      <c r="J38" s="693" t="n">
        <v>1.73177235473441</v>
      </c>
      <c r="K38" s="693" t="n">
        <v>1.57296864826112</v>
      </c>
      <c r="L38" s="693" t="n">
        <v>0.912243887257696</v>
      </c>
      <c r="M38" s="693" t="n">
        <v>2.41657508881031</v>
      </c>
      <c r="N38" s="694" t="n">
        <v>3.76462436719417</v>
      </c>
      <c r="O38" s="692" t="n">
        <v>1.46473184070543</v>
      </c>
      <c r="P38" s="693" t="n">
        <v>3.87002327515455</v>
      </c>
      <c r="Q38" s="693" t="n">
        <v>3.17546203079675</v>
      </c>
      <c r="R38" s="693" t="n">
        <v>5</v>
      </c>
      <c r="S38" s="693" t="n">
        <v>3.37498271085228</v>
      </c>
      <c r="T38" s="693" t="n">
        <v>2.57567719431667</v>
      </c>
      <c r="U38" s="693" t="n">
        <v>2.09721186422637</v>
      </c>
      <c r="V38" s="693" t="n">
        <v>5</v>
      </c>
      <c r="W38" s="694" t="n">
        <v>2.22448777451539</v>
      </c>
      <c r="X38" s="692" t="n">
        <v>5</v>
      </c>
      <c r="Y38" s="693" t="n">
        <v>5</v>
      </c>
      <c r="Z38" s="693" t="n">
        <v>5</v>
      </c>
      <c r="AA38" s="693" t="n">
        <v>5</v>
      </c>
      <c r="AB38" s="694" t="n">
        <v>5</v>
      </c>
      <c r="AC38" s="721" t="s">
        <v>394</v>
      </c>
    </row>
    <row r="39" customFormat="false" ht="18.75" hidden="false" customHeight="true" outlineLevel="0" collapsed="false">
      <c r="A39" s="720"/>
      <c r="B39" s="696" t="s">
        <v>396</v>
      </c>
      <c r="C39" s="697" t="s">
        <v>397</v>
      </c>
      <c r="D39" s="698" t="n">
        <v>5</v>
      </c>
      <c r="E39" s="699" t="n">
        <v>3.47510137384654</v>
      </c>
      <c r="F39" s="699" t="n">
        <v>2.2986494572908</v>
      </c>
      <c r="G39" s="699" t="n">
        <v>4.75760886388707</v>
      </c>
      <c r="H39" s="699" t="n">
        <v>2.35141361164987</v>
      </c>
      <c r="I39" s="699" t="n">
        <v>3.98878461303388</v>
      </c>
      <c r="J39" s="699" t="n">
        <v>1.76263671795236</v>
      </c>
      <c r="K39" s="699" t="n">
        <v>1.57296864826112</v>
      </c>
      <c r="L39" s="699" t="n">
        <v>0.958158473950188</v>
      </c>
      <c r="M39" s="699" t="n">
        <v>2.64114472502838</v>
      </c>
      <c r="N39" s="700" t="n">
        <v>3.90508645205058</v>
      </c>
      <c r="O39" s="698" t="n">
        <v>0.864363838829919</v>
      </c>
      <c r="P39" s="699" t="n">
        <v>4.02702190772247</v>
      </c>
      <c r="Q39" s="699" t="n">
        <v>2.90810461993761</v>
      </c>
      <c r="R39" s="699" t="n">
        <v>5</v>
      </c>
      <c r="S39" s="699" t="n">
        <v>3.54383519825391</v>
      </c>
      <c r="T39" s="699" t="n">
        <v>2.68410042234972</v>
      </c>
      <c r="U39" s="699" t="n">
        <v>1.60344235097196</v>
      </c>
      <c r="V39" s="699" t="n">
        <v>4.9876806572837</v>
      </c>
      <c r="W39" s="700" t="n">
        <v>2.14932933532641</v>
      </c>
      <c r="X39" s="698" t="n">
        <v>5</v>
      </c>
      <c r="Y39" s="699" t="n">
        <v>5</v>
      </c>
      <c r="Z39" s="699" t="n">
        <v>5</v>
      </c>
      <c r="AA39" s="699" t="n">
        <v>5</v>
      </c>
      <c r="AB39" s="700" t="n">
        <v>5</v>
      </c>
      <c r="AC39" s="722" t="s">
        <v>396</v>
      </c>
    </row>
    <row r="40" customFormat="false" ht="18.75" hidden="false" customHeight="true" outlineLevel="0" collapsed="false">
      <c r="A40" s="720"/>
      <c r="B40" s="696" t="s">
        <v>398</v>
      </c>
      <c r="C40" s="697" t="s">
        <v>399</v>
      </c>
      <c r="D40" s="698" t="n">
        <v>4.49386340474758</v>
      </c>
      <c r="E40" s="699" t="n">
        <v>3.57695883356481</v>
      </c>
      <c r="F40" s="699" t="n">
        <v>1.84844731152547</v>
      </c>
      <c r="G40" s="699" t="n">
        <v>5</v>
      </c>
      <c r="H40" s="699" t="n">
        <v>1.7313985073721</v>
      </c>
      <c r="I40" s="699" t="n">
        <v>3.74735943359313</v>
      </c>
      <c r="J40" s="699" t="n">
        <v>2.24486065639344</v>
      </c>
      <c r="K40" s="699" t="n">
        <v>2.59366478259301</v>
      </c>
      <c r="L40" s="699" t="n">
        <v>2.4982747990982</v>
      </c>
      <c r="M40" s="699" t="n">
        <v>1.21538572988809</v>
      </c>
      <c r="N40" s="700" t="n">
        <v>3.15907519168389</v>
      </c>
      <c r="O40" s="698" t="n">
        <v>0.684234198111502</v>
      </c>
      <c r="P40" s="699" t="n">
        <v>2.78870486999092</v>
      </c>
      <c r="Q40" s="699" t="n">
        <v>2.74198139545127</v>
      </c>
      <c r="R40" s="699" t="n">
        <v>5</v>
      </c>
      <c r="S40" s="699" t="n">
        <v>1.6840802366243</v>
      </c>
      <c r="T40" s="699" t="n">
        <v>1.47043573944498</v>
      </c>
      <c r="U40" s="699" t="n">
        <v>1.09434865346133</v>
      </c>
      <c r="V40" s="699" t="n">
        <v>5</v>
      </c>
      <c r="W40" s="700" t="n">
        <v>1.2878573120474</v>
      </c>
      <c r="X40" s="698" t="n">
        <v>5</v>
      </c>
      <c r="Y40" s="699" t="n">
        <v>5</v>
      </c>
      <c r="Z40" s="699" t="n">
        <v>5</v>
      </c>
      <c r="AA40" s="699" t="n">
        <v>4.68801266364053</v>
      </c>
      <c r="AB40" s="700" t="n">
        <v>5</v>
      </c>
      <c r="AC40" s="722" t="s">
        <v>398</v>
      </c>
    </row>
    <row r="41" customFormat="false" ht="18.75" hidden="false" customHeight="true" outlineLevel="0" collapsed="false">
      <c r="A41" s="720"/>
      <c r="B41" s="696" t="s">
        <v>400</v>
      </c>
      <c r="C41" s="697" t="s">
        <v>426</v>
      </c>
      <c r="D41" s="698" t="n">
        <v>4.55141361164987</v>
      </c>
      <c r="E41" s="699" t="n">
        <v>3.21202079898119</v>
      </c>
      <c r="F41" s="699" t="n">
        <v>2.4480509557544</v>
      </c>
      <c r="G41" s="699" t="n">
        <v>5</v>
      </c>
      <c r="H41" s="699" t="n">
        <v>3.2521864901666</v>
      </c>
      <c r="I41" s="699" t="n">
        <v>4.12497818484178</v>
      </c>
      <c r="J41" s="699" t="n">
        <v>3.07983090212898</v>
      </c>
      <c r="K41" s="699" t="n">
        <v>2.45462804278965</v>
      </c>
      <c r="L41" s="699" t="n">
        <v>1.67099462062104</v>
      </c>
      <c r="M41" s="699" t="n">
        <v>3.39539618487547</v>
      </c>
      <c r="N41" s="700" t="n">
        <v>3.21031159974579</v>
      </c>
      <c r="O41" s="698" t="n">
        <v>1.13155716292372</v>
      </c>
      <c r="P41" s="699" t="n">
        <v>3.14649756879565</v>
      </c>
      <c r="Q41" s="699" t="n">
        <v>3.14198139545127</v>
      </c>
      <c r="R41" s="699" t="n">
        <v>5</v>
      </c>
      <c r="S41" s="699" t="n">
        <v>3.2426235885839</v>
      </c>
      <c r="T41" s="699" t="n">
        <v>1.96100195527251</v>
      </c>
      <c r="U41" s="699" t="n">
        <v>2.36457647844203</v>
      </c>
      <c r="V41" s="699" t="n">
        <v>4.62309983398741</v>
      </c>
      <c r="W41" s="700" t="n">
        <v>2.29080199718923</v>
      </c>
      <c r="X41" s="698" t="n">
        <v>5</v>
      </c>
      <c r="Y41" s="699" t="n">
        <v>5</v>
      </c>
      <c r="Z41" s="699" t="n">
        <v>5</v>
      </c>
      <c r="AA41" s="699" t="n">
        <v>4.98612670137896</v>
      </c>
      <c r="AB41" s="700" t="n">
        <v>5</v>
      </c>
      <c r="AC41" s="722" t="s">
        <v>400</v>
      </c>
    </row>
    <row r="42" customFormat="false" ht="18.75" hidden="false" customHeight="true" outlineLevel="0" collapsed="false">
      <c r="A42" s="720"/>
      <c r="B42" s="696" t="s">
        <v>402</v>
      </c>
      <c r="C42" s="697" t="s">
        <v>403</v>
      </c>
      <c r="D42" s="698" t="n">
        <v>3.75443078768193</v>
      </c>
      <c r="E42" s="699" t="n">
        <v>2.85824430284353</v>
      </c>
      <c r="F42" s="699" t="n">
        <v>2.17444043902941</v>
      </c>
      <c r="G42" s="699" t="n">
        <v>5</v>
      </c>
      <c r="H42" s="699" t="n">
        <v>3.39588207211443</v>
      </c>
      <c r="I42" s="699" t="n">
        <v>3.92224879021477</v>
      </c>
      <c r="J42" s="699" t="n">
        <v>3.24794741760118</v>
      </c>
      <c r="K42" s="699" t="n">
        <v>3.522030640256</v>
      </c>
      <c r="L42" s="699" t="n">
        <v>2.19095378299305</v>
      </c>
      <c r="M42" s="699" t="n">
        <v>3.03582169081495</v>
      </c>
      <c r="N42" s="700" t="n">
        <v>3.14649756879565</v>
      </c>
      <c r="O42" s="698" t="n">
        <v>2.46311432584745</v>
      </c>
      <c r="P42" s="699" t="n">
        <v>3.74484369957513</v>
      </c>
      <c r="Q42" s="699" t="n">
        <v>3.98919741692255</v>
      </c>
      <c r="R42" s="699" t="n">
        <v>5</v>
      </c>
      <c r="S42" s="699" t="n">
        <v>2.17012413790161</v>
      </c>
      <c r="T42" s="699" t="n">
        <v>2.26819825631362</v>
      </c>
      <c r="U42" s="699" t="n">
        <v>2.11343058849835</v>
      </c>
      <c r="V42" s="699" t="n">
        <v>4.49597214440805</v>
      </c>
      <c r="W42" s="700" t="n">
        <v>1.82051430651746</v>
      </c>
      <c r="X42" s="698" t="n">
        <v>5</v>
      </c>
      <c r="Y42" s="699" t="n">
        <v>5</v>
      </c>
      <c r="Z42" s="699" t="n">
        <v>5</v>
      </c>
      <c r="AA42" s="699" t="n">
        <v>4.95503798648178</v>
      </c>
      <c r="AB42" s="700" t="n">
        <v>5</v>
      </c>
      <c r="AC42" s="722" t="s">
        <v>402</v>
      </c>
    </row>
    <row r="43" customFormat="false" ht="18.75" hidden="false" customHeight="true" outlineLevel="0" collapsed="false">
      <c r="A43" s="720"/>
      <c r="B43" s="696" t="s">
        <v>404</v>
      </c>
      <c r="C43" s="697" t="s">
        <v>405</v>
      </c>
      <c r="D43" s="698" t="n">
        <v>3.17270921055135</v>
      </c>
      <c r="E43" s="699" t="n">
        <v>2.65462804278965</v>
      </c>
      <c r="F43" s="699" t="n">
        <v>2.35141361164987</v>
      </c>
      <c r="G43" s="699" t="n">
        <v>4.80442649971561</v>
      </c>
      <c r="H43" s="699" t="n">
        <v>2.91876454697159</v>
      </c>
      <c r="I43" s="699" t="n">
        <v>3.70345747123494</v>
      </c>
      <c r="J43" s="699" t="n">
        <v>3.12497818484178</v>
      </c>
      <c r="K43" s="699" t="n">
        <v>2.76100195527251</v>
      </c>
      <c r="L43" s="699" t="n">
        <v>1.40376907277831</v>
      </c>
      <c r="M43" s="699" t="n">
        <v>3.21202079898119</v>
      </c>
      <c r="N43" s="700" t="n">
        <v>2.93467373061363</v>
      </c>
      <c r="O43" s="698" t="n">
        <v>0.849958947652341</v>
      </c>
      <c r="P43" s="699" t="n">
        <v>1.63922144057887</v>
      </c>
      <c r="Q43" s="699" t="n">
        <v>2.20758795329349</v>
      </c>
      <c r="R43" s="699" t="n">
        <v>3.55363866566466</v>
      </c>
      <c r="S43" s="699" t="n">
        <v>2.803339979655</v>
      </c>
      <c r="T43" s="699" t="n">
        <v>1.59763881266613</v>
      </c>
      <c r="U43" s="699" t="n">
        <v>1.3200084103858</v>
      </c>
      <c r="V43" s="699" t="n">
        <v>3.8876554329244</v>
      </c>
      <c r="W43" s="700" t="n">
        <v>1.3660917887807</v>
      </c>
      <c r="X43" s="698" t="n">
        <v>4.46340641861337</v>
      </c>
      <c r="Y43" s="699" t="n">
        <v>4.39366478259301</v>
      </c>
      <c r="Z43" s="699" t="n">
        <v>4.75443078768193</v>
      </c>
      <c r="AA43" s="699" t="n">
        <v>3.97475354299005</v>
      </c>
      <c r="AB43" s="700" t="n">
        <v>4.6429252681598</v>
      </c>
      <c r="AC43" s="722" t="s">
        <v>404</v>
      </c>
    </row>
    <row r="44" customFormat="false" ht="18.75" hidden="false" customHeight="true" outlineLevel="0" collapsed="false">
      <c r="A44" s="720"/>
      <c r="B44" s="696" t="s">
        <v>406</v>
      </c>
      <c r="C44" s="697" t="s">
        <v>407</v>
      </c>
      <c r="D44" s="698" t="n">
        <v>1.19696341000689</v>
      </c>
      <c r="E44" s="699" t="n">
        <v>3.31326099711939</v>
      </c>
      <c r="F44" s="699" t="n">
        <v>1.96354727815699</v>
      </c>
      <c r="G44" s="699" t="n">
        <v>3.4554333407508</v>
      </c>
      <c r="H44" s="699" t="n">
        <v>1.33205579797592</v>
      </c>
      <c r="I44" s="699" t="n">
        <v>2.74340277022848</v>
      </c>
      <c r="J44" s="699" t="n">
        <v>2.01485063648397</v>
      </c>
      <c r="K44" s="699" t="n">
        <v>2.4401877448383</v>
      </c>
      <c r="L44" s="699" t="n">
        <v>1.7313985073721</v>
      </c>
      <c r="M44" s="699" t="n">
        <v>1.50653754457659</v>
      </c>
      <c r="N44" s="700" t="n">
        <v>2.92204638736339</v>
      </c>
      <c r="O44" s="698" t="n">
        <v>0.320374798369129</v>
      </c>
      <c r="P44" s="699" t="n">
        <v>0.810257153258729</v>
      </c>
      <c r="Q44" s="699" t="n">
        <v>1.40019155049701</v>
      </c>
      <c r="R44" s="699" t="n">
        <v>3.20001172878735</v>
      </c>
      <c r="S44" s="699" t="n">
        <v>0.961124395107387</v>
      </c>
      <c r="T44" s="699" t="n">
        <v>3.46806187595963</v>
      </c>
      <c r="U44" s="699" t="n">
        <v>0.906350496616159</v>
      </c>
      <c r="V44" s="699" t="n">
        <v>2.78904042232249</v>
      </c>
      <c r="W44" s="700" t="n">
        <v>1.43723771092528</v>
      </c>
      <c r="X44" s="698" t="n">
        <v>5</v>
      </c>
      <c r="Y44" s="699" t="n">
        <v>5</v>
      </c>
      <c r="Z44" s="699" t="n">
        <v>5</v>
      </c>
      <c r="AA44" s="699" t="n">
        <v>5</v>
      </c>
      <c r="AB44" s="700" t="n">
        <v>4.53128298697755</v>
      </c>
      <c r="AC44" s="722" t="s">
        <v>406</v>
      </c>
    </row>
    <row r="45" customFormat="false" ht="18.75" hidden="false" customHeight="true" outlineLevel="0" collapsed="false">
      <c r="A45" s="720"/>
      <c r="B45" s="696" t="s">
        <v>408</v>
      </c>
      <c r="C45" s="697" t="s">
        <v>409</v>
      </c>
      <c r="D45" s="698" t="n">
        <v>1.24274581892803</v>
      </c>
      <c r="E45" s="699" t="n">
        <v>3.42735240868994</v>
      </c>
      <c r="F45" s="699" t="n">
        <v>1.87855408189307</v>
      </c>
      <c r="G45" s="699" t="n">
        <v>3.6239333576037</v>
      </c>
      <c r="H45" s="699" t="n">
        <v>1.4503232105714</v>
      </c>
      <c r="I45" s="699" t="n">
        <v>2.56422189659327</v>
      </c>
      <c r="J45" s="699" t="n">
        <v>2.22448777451539</v>
      </c>
      <c r="K45" s="699" t="n">
        <v>2.92204638736339</v>
      </c>
      <c r="L45" s="699" t="n">
        <v>1.7017227888395</v>
      </c>
      <c r="M45" s="699" t="n">
        <v>1.66996616124385</v>
      </c>
      <c r="N45" s="700" t="n">
        <v>3.00114902920692</v>
      </c>
      <c r="O45" s="698" t="n">
        <v>0.567505818788638</v>
      </c>
      <c r="P45" s="699" t="n">
        <v>0.810257153258729</v>
      </c>
      <c r="Q45" s="699" t="n">
        <v>1.50653754457659</v>
      </c>
      <c r="R45" s="699" t="n">
        <v>3.03649717219647</v>
      </c>
      <c r="S45" s="699" t="n">
        <v>1.007187696061</v>
      </c>
      <c r="T45" s="699" t="n">
        <v>3.82919496671633</v>
      </c>
      <c r="U45" s="699" t="n">
        <v>0.912243887257696</v>
      </c>
      <c r="V45" s="699" t="n">
        <v>2.84952942049114</v>
      </c>
      <c r="W45" s="700" t="n">
        <v>1.2878573120474</v>
      </c>
      <c r="X45" s="698" t="n">
        <v>5</v>
      </c>
      <c r="Y45" s="699" t="n">
        <v>5</v>
      </c>
      <c r="Z45" s="699" t="n">
        <v>5</v>
      </c>
      <c r="AA45" s="699" t="n">
        <v>5</v>
      </c>
      <c r="AB45" s="700" t="n">
        <v>4.55288605692231</v>
      </c>
      <c r="AC45" s="722" t="s">
        <v>408</v>
      </c>
    </row>
    <row r="46" customFormat="false" ht="18.75" hidden="false" customHeight="true" outlineLevel="0" collapsed="false">
      <c r="A46" s="720"/>
      <c r="B46" s="696" t="s">
        <v>410</v>
      </c>
      <c r="C46" s="697" t="s">
        <v>411</v>
      </c>
      <c r="D46" s="698" t="n">
        <v>1.90832758619104</v>
      </c>
      <c r="E46" s="699" t="n">
        <v>3.45831151817511</v>
      </c>
      <c r="F46" s="699" t="n">
        <v>2.37012413790161</v>
      </c>
      <c r="G46" s="699" t="n">
        <v>4.49569839504199</v>
      </c>
      <c r="H46" s="699" t="n">
        <v>2.67586276139019</v>
      </c>
      <c r="I46" s="699" t="n">
        <v>2.81202079898119</v>
      </c>
      <c r="J46" s="699" t="n">
        <v>2.34340277022848</v>
      </c>
      <c r="K46" s="699" t="n">
        <v>3.25258418325924</v>
      </c>
      <c r="L46" s="699" t="n">
        <v>3.86667839545402</v>
      </c>
      <c r="M46" s="699" t="n">
        <v>2.14840303888057</v>
      </c>
      <c r="N46" s="700" t="n">
        <v>3.67398983519442</v>
      </c>
      <c r="O46" s="698" t="n">
        <v>0.961124395107387</v>
      </c>
      <c r="P46" s="699" t="n">
        <v>0.697335297171899</v>
      </c>
      <c r="Q46" s="699" t="n">
        <v>1.48362064109885</v>
      </c>
      <c r="R46" s="699" t="n">
        <v>3.13667331298834</v>
      </c>
      <c r="S46" s="699" t="n">
        <v>1.73258934335868</v>
      </c>
      <c r="T46" s="699" t="n">
        <v>2.54675618135049</v>
      </c>
      <c r="U46" s="699" t="n">
        <v>0.849958947652341</v>
      </c>
      <c r="V46" s="699" t="n">
        <v>3.414375392122</v>
      </c>
      <c r="W46" s="700" t="n">
        <v>1.24693170237379</v>
      </c>
      <c r="X46" s="698" t="n">
        <v>5</v>
      </c>
      <c r="Y46" s="699" t="n">
        <v>5</v>
      </c>
      <c r="Z46" s="699" t="n">
        <v>5</v>
      </c>
      <c r="AA46" s="699" t="n">
        <v>4.57478947417301</v>
      </c>
      <c r="AB46" s="700" t="n">
        <v>4.94102974783551</v>
      </c>
      <c r="AC46" s="722" t="s">
        <v>410</v>
      </c>
    </row>
    <row r="47" customFormat="false" ht="18.75" hidden="false" customHeight="true" outlineLevel="0" collapsed="false">
      <c r="A47" s="720"/>
      <c r="B47" s="696" t="s">
        <v>412</v>
      </c>
      <c r="C47" s="697" t="s">
        <v>413</v>
      </c>
      <c r="D47" s="698" t="n">
        <v>1.93097214599947</v>
      </c>
      <c r="E47" s="699" t="n">
        <v>3.01429122640984</v>
      </c>
      <c r="F47" s="699" t="n">
        <v>2.59950730246583</v>
      </c>
      <c r="G47" s="699" t="n">
        <v>4.37012413790161</v>
      </c>
      <c r="H47" s="699" t="n">
        <v>3.27120638410011</v>
      </c>
      <c r="I47" s="699" t="n">
        <v>2.86551674550981</v>
      </c>
      <c r="J47" s="699" t="n">
        <v>2.79261664241383</v>
      </c>
      <c r="K47" s="699" t="n">
        <v>3.70494924186577</v>
      </c>
      <c r="L47" s="699" t="n">
        <v>4.03649717219647</v>
      </c>
      <c r="M47" s="699" t="n">
        <v>2.53805508549918</v>
      </c>
      <c r="N47" s="700" t="n">
        <v>4.00831916782432</v>
      </c>
      <c r="O47" s="698" t="n">
        <v>1.05158191943157</v>
      </c>
      <c r="P47" s="699" t="n">
        <v>1.13155716292372</v>
      </c>
      <c r="Q47" s="699" t="n">
        <v>2.14470294294468</v>
      </c>
      <c r="R47" s="699" t="n">
        <v>3.29080199718923</v>
      </c>
      <c r="S47" s="699" t="n">
        <v>1.85085366650019</v>
      </c>
      <c r="T47" s="699" t="n">
        <v>2.41006943689515</v>
      </c>
      <c r="U47" s="699" t="n">
        <v>1.25053348749021</v>
      </c>
      <c r="V47" s="699" t="n">
        <v>3.50106697498042</v>
      </c>
      <c r="W47" s="700" t="n">
        <v>1.82051430651746</v>
      </c>
      <c r="X47" s="698" t="n">
        <v>4.90773369980935</v>
      </c>
      <c r="Y47" s="699" t="n">
        <v>5</v>
      </c>
      <c r="Z47" s="699" t="n">
        <v>5</v>
      </c>
      <c r="AA47" s="699" t="n">
        <v>4.69625853508287</v>
      </c>
      <c r="AB47" s="700" t="n">
        <v>4.88339911213224</v>
      </c>
      <c r="AC47" s="722" t="s">
        <v>412</v>
      </c>
    </row>
    <row r="48" customFormat="false" ht="18.75" hidden="false" customHeight="true" outlineLevel="0" collapsed="false">
      <c r="A48" s="720"/>
      <c r="B48" s="702" t="s">
        <v>414</v>
      </c>
      <c r="C48" s="723" t="s">
        <v>415</v>
      </c>
      <c r="D48" s="724" t="n">
        <v>3.9884557711692</v>
      </c>
      <c r="E48" s="725" t="n">
        <v>2.5838803682829</v>
      </c>
      <c r="F48" s="725" t="n">
        <v>2.82448777451539</v>
      </c>
      <c r="G48" s="725" t="n">
        <v>4.43723771092528</v>
      </c>
      <c r="H48" s="725" t="n">
        <v>3.55301270318906</v>
      </c>
      <c r="I48" s="725" t="n">
        <v>3.42222383206058</v>
      </c>
      <c r="J48" s="725" t="n">
        <v>3.57373812078425</v>
      </c>
      <c r="K48" s="725" t="n">
        <v>4.30755089121415</v>
      </c>
      <c r="L48" s="725" t="n">
        <v>4.57567719431667</v>
      </c>
      <c r="M48" s="725" t="n">
        <v>3.18904042232249</v>
      </c>
      <c r="N48" s="726" t="n">
        <v>4.50106697498042</v>
      </c>
      <c r="O48" s="724" t="n">
        <v>1.43771549247498</v>
      </c>
      <c r="P48" s="725" t="n">
        <v>1.5321831993988</v>
      </c>
      <c r="Q48" s="725" t="n">
        <v>2.60330822097854</v>
      </c>
      <c r="R48" s="725" t="n">
        <v>3.6585994680158</v>
      </c>
      <c r="S48" s="725" t="n">
        <v>2.24957735412805</v>
      </c>
      <c r="T48" s="725" t="n">
        <v>2.82188021005336</v>
      </c>
      <c r="U48" s="725" t="n">
        <v>2.06473184070543</v>
      </c>
      <c r="V48" s="725" t="n">
        <v>3.6585994680158</v>
      </c>
      <c r="W48" s="726" t="n">
        <v>3.04808001218862</v>
      </c>
      <c r="X48" s="724" t="n">
        <v>4.61188741522641</v>
      </c>
      <c r="Y48" s="725" t="n">
        <v>4.84965028123371</v>
      </c>
      <c r="Z48" s="725" t="n">
        <v>5</v>
      </c>
      <c r="AA48" s="725" t="n">
        <v>4.11417202906231</v>
      </c>
      <c r="AB48" s="726" t="n">
        <v>4.52352715798771</v>
      </c>
      <c r="AC48" s="727" t="s">
        <v>414</v>
      </c>
    </row>
    <row r="49" customFormat="false" ht="18.75" hidden="false" customHeight="true" outlineLevel="0" collapsed="false">
      <c r="A49" s="728"/>
      <c r="B49" s="728"/>
      <c r="C49" s="728"/>
      <c r="D49" s="729" t="s">
        <v>305</v>
      </c>
      <c r="E49" s="730" t="s">
        <v>306</v>
      </c>
      <c r="F49" s="730" t="s">
        <v>307</v>
      </c>
      <c r="G49" s="730" t="s">
        <v>308</v>
      </c>
      <c r="H49" s="730" t="s">
        <v>309</v>
      </c>
      <c r="I49" s="730" t="s">
        <v>310</v>
      </c>
      <c r="J49" s="730" t="s">
        <v>311</v>
      </c>
      <c r="K49" s="730" t="s">
        <v>312</v>
      </c>
      <c r="L49" s="730" t="s">
        <v>313</v>
      </c>
      <c r="M49" s="730" t="s">
        <v>314</v>
      </c>
      <c r="N49" s="731" t="s">
        <v>315</v>
      </c>
      <c r="O49" s="614" t="s">
        <v>316</v>
      </c>
      <c r="P49" s="615" t="s">
        <v>317</v>
      </c>
      <c r="Q49" s="615" t="s">
        <v>318</v>
      </c>
      <c r="R49" s="615" t="s">
        <v>319</v>
      </c>
      <c r="S49" s="615" t="s">
        <v>320</v>
      </c>
      <c r="T49" s="615" t="s">
        <v>321</v>
      </c>
      <c r="U49" s="615" t="s">
        <v>322</v>
      </c>
      <c r="V49" s="615" t="s">
        <v>323</v>
      </c>
      <c r="W49" s="616" t="s">
        <v>324</v>
      </c>
      <c r="X49" s="732" t="s">
        <v>325</v>
      </c>
      <c r="Y49" s="733" t="s">
        <v>326</v>
      </c>
      <c r="Z49" s="733" t="s">
        <v>327</v>
      </c>
      <c r="AA49" s="733" t="s">
        <v>328</v>
      </c>
      <c r="AB49" s="734" t="s">
        <v>329</v>
      </c>
      <c r="AC49" s="728"/>
    </row>
  </sheetData>
  <sheetProtection sheet="true" password="dc17" objects="true" formatCells="false" formatColumns="false" formatRows="false"/>
  <mergeCells count="8">
    <mergeCell ref="D1:N1"/>
    <mergeCell ref="O1:W1"/>
    <mergeCell ref="X1:AB1"/>
    <mergeCell ref="A4:A10"/>
    <mergeCell ref="A11:A21"/>
    <mergeCell ref="A22:A28"/>
    <mergeCell ref="A29:A37"/>
    <mergeCell ref="A38:A48"/>
  </mergeCells>
  <conditionalFormatting sqref="D4:AB48">
    <cfRule type="colorScale" priority="2">
      <colorScale>
        <cfvo type="min" val="0"/>
        <cfvo type="percentile" val="50"/>
        <cfvo type="max" val="0"/>
        <color rgb="FFF8696B"/>
        <color rgb="FFFCFCFF"/>
        <color rgb="FF5A8AC6"/>
      </colorScale>
    </cfRule>
  </conditionalFormatting>
  <printOptions headings="false" gridLines="false" gridLinesSet="true" horizontalCentered="false" verticalCentered="false"/>
  <pageMargins left="0.75" right="0.75" top="1" bottom="1"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13.xml><?xml version="1.0" encoding="utf-8"?>
<worksheet xmlns="http://schemas.openxmlformats.org/spreadsheetml/2006/main" xmlns:r="http://schemas.openxmlformats.org/officeDocument/2006/relationships">
  <sheetPr filterMode="false">
    <pageSetUpPr fitToPage="false"/>
  </sheetPr>
  <dimension ref="A1:AC52"/>
  <sheetViews>
    <sheetView showFormulas="false" showGridLines="true" showRowColHeaders="true" showZeros="true" rightToLeft="false" tabSelected="false" showOutlineSymbols="true" defaultGridColor="true" view="normal" topLeftCell="A2" colorId="64" zoomScale="100" zoomScaleNormal="100" zoomScalePageLayoutView="100" workbookViewId="0">
      <selection pane="topLeft" activeCell="E2" activeCellId="0" sqref="E2"/>
    </sheetView>
  </sheetViews>
  <sheetFormatPr defaultRowHeight="14.55" zeroHeight="false" outlineLevelRow="0" outlineLevelCol="0"/>
  <cols>
    <col collapsed="false" customWidth="true" hidden="false" outlineLevel="0" max="1" min="1" style="735" width="10.88"/>
    <col collapsed="false" customWidth="true" hidden="false" outlineLevel="0" max="2" min="2" style="735" width="6.44"/>
    <col collapsed="false" customWidth="true" hidden="false" outlineLevel="0" max="3" min="3" style="735" width="66.88"/>
    <col collapsed="false" customWidth="true" hidden="false" outlineLevel="0" max="4" min="4" style="735" width="4.67"/>
    <col collapsed="false" customWidth="true" hidden="false" outlineLevel="0" max="5" min="5" style="735" width="6.56"/>
    <col collapsed="false" customWidth="true" hidden="false" outlineLevel="0" max="12" min="6" style="735" width="4.67"/>
    <col collapsed="false" customWidth="true" hidden="false" outlineLevel="0" max="14" min="13" style="735" width="5.33"/>
    <col collapsed="false" customWidth="true" hidden="false" outlineLevel="0" max="20" min="15" style="735" width="4.67"/>
    <col collapsed="false" customWidth="true" hidden="false" outlineLevel="0" max="21" min="21" style="735" width="6.67"/>
    <col collapsed="false" customWidth="true" hidden="false" outlineLevel="0" max="28" min="22" style="735" width="4.67"/>
    <col collapsed="false" customWidth="true" hidden="false" outlineLevel="0" max="29" min="29" style="735" width="6.01"/>
    <col collapsed="false" customWidth="true" hidden="false" outlineLevel="0" max="1025" min="30" style="735" width="10.88"/>
  </cols>
  <sheetData>
    <row r="1" s="736" customFormat="true" ht="16.6" hidden="false" customHeight="true" outlineLevel="0" collapsed="false">
      <c r="D1" s="737" t="s">
        <v>267</v>
      </c>
      <c r="E1" s="737"/>
      <c r="F1" s="737"/>
      <c r="G1" s="737"/>
      <c r="H1" s="737"/>
      <c r="I1" s="737"/>
      <c r="J1" s="737"/>
      <c r="K1" s="737"/>
      <c r="L1" s="737"/>
      <c r="M1" s="737"/>
      <c r="N1" s="737"/>
      <c r="O1" s="738" t="s">
        <v>268</v>
      </c>
      <c r="P1" s="738"/>
      <c r="Q1" s="738"/>
      <c r="R1" s="738"/>
      <c r="S1" s="738"/>
      <c r="T1" s="738"/>
      <c r="U1" s="738"/>
      <c r="V1" s="738"/>
      <c r="W1" s="738"/>
      <c r="X1" s="739" t="s">
        <v>269</v>
      </c>
      <c r="Y1" s="739"/>
      <c r="Z1" s="739"/>
      <c r="AA1" s="739"/>
      <c r="AB1" s="739"/>
    </row>
    <row r="2" customFormat="false" ht="291.75" hidden="false" customHeight="true" outlineLevel="0" collapsed="false">
      <c r="A2" s="740"/>
      <c r="B2" s="741"/>
      <c r="C2" s="742" t="s">
        <v>429</v>
      </c>
      <c r="D2" s="743" t="s">
        <v>270</v>
      </c>
      <c r="E2" s="744" t="s">
        <v>271</v>
      </c>
      <c r="F2" s="744" t="s">
        <v>123</v>
      </c>
      <c r="G2" s="745" t="s">
        <v>272</v>
      </c>
      <c r="H2" s="745" t="s">
        <v>126</v>
      </c>
      <c r="I2" s="744" t="s">
        <v>127</v>
      </c>
      <c r="J2" s="746" t="s">
        <v>128</v>
      </c>
      <c r="K2" s="744" t="s">
        <v>129</v>
      </c>
      <c r="L2" s="744" t="s">
        <v>130</v>
      </c>
      <c r="M2" s="744" t="s">
        <v>131</v>
      </c>
      <c r="N2" s="747" t="s">
        <v>132</v>
      </c>
      <c r="O2" s="748" t="s">
        <v>133</v>
      </c>
      <c r="P2" s="749" t="s">
        <v>134</v>
      </c>
      <c r="Q2" s="749" t="s">
        <v>135</v>
      </c>
      <c r="R2" s="749" t="s">
        <v>136</v>
      </c>
      <c r="S2" s="749" t="s">
        <v>137</v>
      </c>
      <c r="T2" s="749" t="s">
        <v>138</v>
      </c>
      <c r="U2" s="749" t="s">
        <v>273</v>
      </c>
      <c r="V2" s="749" t="s">
        <v>140</v>
      </c>
      <c r="W2" s="750" t="s">
        <v>142</v>
      </c>
      <c r="X2" s="751" t="s">
        <v>143</v>
      </c>
      <c r="Y2" s="752" t="s">
        <v>144</v>
      </c>
      <c r="Z2" s="752" t="s">
        <v>145</v>
      </c>
      <c r="AA2" s="752" t="s">
        <v>146</v>
      </c>
      <c r="AB2" s="753" t="s">
        <v>147</v>
      </c>
      <c r="AC2" s="754"/>
    </row>
    <row r="3" customFormat="false" ht="20.25" hidden="false" customHeight="true" outlineLevel="0" collapsed="false">
      <c r="A3" s="755"/>
      <c r="B3" s="756" t="s">
        <v>303</v>
      </c>
      <c r="C3" s="757" t="s">
        <v>304</v>
      </c>
      <c r="D3" s="758" t="s">
        <v>305</v>
      </c>
      <c r="E3" s="759" t="s">
        <v>306</v>
      </c>
      <c r="F3" s="759" t="s">
        <v>307</v>
      </c>
      <c r="G3" s="759" t="s">
        <v>308</v>
      </c>
      <c r="H3" s="758" t="s">
        <v>309</v>
      </c>
      <c r="I3" s="759" t="s">
        <v>310</v>
      </c>
      <c r="J3" s="759" t="s">
        <v>311</v>
      </c>
      <c r="K3" s="759" t="s">
        <v>312</v>
      </c>
      <c r="L3" s="758" t="s">
        <v>313</v>
      </c>
      <c r="M3" s="759" t="s">
        <v>314</v>
      </c>
      <c r="N3" s="759" t="s">
        <v>315</v>
      </c>
      <c r="O3" s="760" t="s">
        <v>316</v>
      </c>
      <c r="P3" s="761" t="s">
        <v>317</v>
      </c>
      <c r="Q3" s="761" t="s">
        <v>318</v>
      </c>
      <c r="R3" s="761" t="s">
        <v>319</v>
      </c>
      <c r="S3" s="761" t="s">
        <v>320</v>
      </c>
      <c r="T3" s="761" t="s">
        <v>321</v>
      </c>
      <c r="U3" s="761" t="s">
        <v>322</v>
      </c>
      <c r="V3" s="761" t="s">
        <v>323</v>
      </c>
      <c r="W3" s="762" t="s">
        <v>324</v>
      </c>
      <c r="X3" s="763" t="s">
        <v>325</v>
      </c>
      <c r="Y3" s="764" t="s">
        <v>326</v>
      </c>
      <c r="Z3" s="764" t="s">
        <v>327</v>
      </c>
      <c r="AA3" s="764" t="s">
        <v>328</v>
      </c>
      <c r="AB3" s="765" t="s">
        <v>329</v>
      </c>
      <c r="AC3" s="766"/>
    </row>
    <row r="4" customFormat="false" ht="18" hidden="false" customHeight="true" outlineLevel="0" collapsed="false">
      <c r="A4" s="767" t="s">
        <v>330</v>
      </c>
      <c r="B4" s="768" t="s">
        <v>331</v>
      </c>
      <c r="C4" s="769" t="s">
        <v>332</v>
      </c>
      <c r="D4" s="770" t="n">
        <v>0.616843202470369</v>
      </c>
      <c r="E4" s="771" t="n">
        <v>0.643662472142994</v>
      </c>
      <c r="F4" s="771" t="n">
        <v>0.697301011488243</v>
      </c>
      <c r="G4" s="771" t="n">
        <v>0.50956612377987</v>
      </c>
      <c r="H4" s="771" t="n">
        <v>0.670481741815618</v>
      </c>
      <c r="I4" s="771" t="n">
        <v>0.831397359851367</v>
      </c>
      <c r="J4" s="771" t="n">
        <v>0.697301011488243</v>
      </c>
      <c r="K4" s="771" t="n">
        <v>0.616843202470369</v>
      </c>
      <c r="L4" s="771" t="n">
        <v>0.455927584434621</v>
      </c>
      <c r="M4" s="771" t="n">
        <v>0.777758820506117</v>
      </c>
      <c r="N4" s="772" t="n">
        <v>0.697301011488243</v>
      </c>
      <c r="O4" s="770" t="n">
        <v>0.643662472142994</v>
      </c>
      <c r="P4" s="771" t="n">
        <v>0.536385393452495</v>
      </c>
      <c r="Q4" s="771" t="n">
        <v>0.643662472142994</v>
      </c>
      <c r="R4" s="771" t="n">
        <v>0.536385393452495</v>
      </c>
      <c r="S4" s="771" t="n">
        <v>0.590023932797744</v>
      </c>
      <c r="T4" s="771" t="n">
        <v>0.590023932797744</v>
      </c>
      <c r="U4" s="771" t="n">
        <v>0.804578090178742</v>
      </c>
      <c r="V4" s="771" t="n">
        <v>0.804578090178742</v>
      </c>
      <c r="W4" s="773" t="n">
        <v>0.563204663125119</v>
      </c>
      <c r="X4" s="770" t="n">
        <v>0.590023932797744</v>
      </c>
      <c r="Y4" s="771" t="n">
        <v>0.50956612377987</v>
      </c>
      <c r="Z4" s="771" t="n">
        <v>0.429108314761996</v>
      </c>
      <c r="AA4" s="771" t="n">
        <v>0.455927584434621</v>
      </c>
      <c r="AB4" s="773" t="n">
        <v>0.482746854107245</v>
      </c>
      <c r="AC4" s="774" t="s">
        <v>331</v>
      </c>
    </row>
    <row r="5" customFormat="false" ht="18" hidden="false" customHeight="true" outlineLevel="0" collapsed="false">
      <c r="A5" s="767"/>
      <c r="B5" s="775" t="s">
        <v>333</v>
      </c>
      <c r="C5" s="776" t="s">
        <v>334</v>
      </c>
      <c r="D5" s="777" t="n">
        <v>0.50956612377987</v>
      </c>
      <c r="E5" s="778" t="n">
        <v>0.643662472142994</v>
      </c>
      <c r="F5" s="778" t="n">
        <v>0.697301011488243</v>
      </c>
      <c r="G5" s="778" t="n">
        <v>0.724120281160868</v>
      </c>
      <c r="H5" s="778" t="n">
        <v>0.482746854107245</v>
      </c>
      <c r="I5" s="778" t="n">
        <v>0.777758820506117</v>
      </c>
      <c r="J5" s="778" t="n">
        <v>0.590023932797744</v>
      </c>
      <c r="K5" s="778" t="n">
        <v>0.348650505744122</v>
      </c>
      <c r="L5" s="778" t="n">
        <v>0.134096348363124</v>
      </c>
      <c r="M5" s="778" t="n">
        <v>0.643662472142994</v>
      </c>
      <c r="N5" s="779" t="n">
        <v>0.590023932797744</v>
      </c>
      <c r="O5" s="777" t="n">
        <v>0.295011966398872</v>
      </c>
      <c r="P5" s="778" t="n">
        <v>0.563204663125119</v>
      </c>
      <c r="Q5" s="778" t="n">
        <v>0.295011966398872</v>
      </c>
      <c r="R5" s="778" t="n">
        <v>0.670481741815618</v>
      </c>
      <c r="S5" s="778" t="n">
        <v>0.96549370821449</v>
      </c>
      <c r="T5" s="778" t="n">
        <v>0.482746854107245</v>
      </c>
      <c r="U5" s="778" t="n">
        <v>0.536385393452495</v>
      </c>
      <c r="V5" s="778" t="n">
        <v>0.804578090178742</v>
      </c>
      <c r="W5" s="780" t="n">
        <v>0.187734887708373</v>
      </c>
      <c r="X5" s="777" t="n">
        <v>0.482746854107245</v>
      </c>
      <c r="Y5" s="778" t="n">
        <v>0.616843202470369</v>
      </c>
      <c r="Z5" s="778" t="n">
        <v>0.697301011488243</v>
      </c>
      <c r="AA5" s="778" t="n">
        <v>0.697301011488243</v>
      </c>
      <c r="AB5" s="780" t="n">
        <v>0.750939550833493</v>
      </c>
      <c r="AC5" s="781" t="s">
        <v>333</v>
      </c>
    </row>
    <row r="6" customFormat="false" ht="18" hidden="false" customHeight="true" outlineLevel="0" collapsed="false">
      <c r="A6" s="767"/>
      <c r="B6" s="775" t="s">
        <v>335</v>
      </c>
      <c r="C6" s="776" t="s">
        <v>336</v>
      </c>
      <c r="D6" s="777" t="n">
        <v>0.697301011488243</v>
      </c>
      <c r="E6" s="778" t="n">
        <v>0.590023932797744</v>
      </c>
      <c r="F6" s="778" t="n">
        <v>0.616843202470369</v>
      </c>
      <c r="G6" s="778" t="n">
        <v>0.50956612377987</v>
      </c>
      <c r="H6" s="778" t="n">
        <v>0.697301011488243</v>
      </c>
      <c r="I6" s="778" t="n">
        <v>0.724120281160868</v>
      </c>
      <c r="J6" s="778" t="n">
        <v>0.616843202470369</v>
      </c>
      <c r="K6" s="778" t="n">
        <v>0.670481741815618</v>
      </c>
      <c r="L6" s="778" t="n">
        <v>0.268192696726247</v>
      </c>
      <c r="M6" s="778" t="n">
        <v>0.643662472142994</v>
      </c>
      <c r="N6" s="779" t="n">
        <v>0.724120281160868</v>
      </c>
      <c r="O6" s="777" t="n">
        <v>0.321831236071497</v>
      </c>
      <c r="P6" s="778" t="n">
        <v>0.643662472142994</v>
      </c>
      <c r="Q6" s="778" t="n">
        <v>0.563204663125119</v>
      </c>
      <c r="R6" s="778" t="n">
        <v>0.724120281160868</v>
      </c>
      <c r="S6" s="778" t="n">
        <v>0.938674438541866</v>
      </c>
      <c r="T6" s="778" t="n">
        <v>0.616843202470369</v>
      </c>
      <c r="U6" s="778" t="n">
        <v>0.670481741815618</v>
      </c>
      <c r="V6" s="778" t="n">
        <v>0.724120281160868</v>
      </c>
      <c r="W6" s="780" t="n">
        <v>0.563204663125119</v>
      </c>
      <c r="X6" s="777" t="n">
        <v>0.777758820506117</v>
      </c>
      <c r="Y6" s="778" t="n">
        <v>0.750939550833493</v>
      </c>
      <c r="Z6" s="778" t="n">
        <v>0.750939550833493</v>
      </c>
      <c r="AA6" s="778" t="n">
        <v>0.670481741815618</v>
      </c>
      <c r="AB6" s="780" t="n">
        <v>0.697301011488243</v>
      </c>
      <c r="AC6" s="781" t="s">
        <v>335</v>
      </c>
    </row>
    <row r="7" customFormat="false" ht="18" hidden="false" customHeight="true" outlineLevel="0" collapsed="false">
      <c r="A7" s="767"/>
      <c r="B7" s="775" t="s">
        <v>337</v>
      </c>
      <c r="C7" s="776" t="s">
        <v>338</v>
      </c>
      <c r="D7" s="777" t="n">
        <v>0.777758820506117</v>
      </c>
      <c r="E7" s="778" t="n">
        <v>0.697301011488243</v>
      </c>
      <c r="F7" s="778" t="n">
        <v>0.777758820506117</v>
      </c>
      <c r="G7" s="778" t="n">
        <v>0.643662472142994</v>
      </c>
      <c r="H7" s="778" t="n">
        <v>0.670481741815618</v>
      </c>
      <c r="I7" s="778" t="n">
        <v>0.885035899196616</v>
      </c>
      <c r="J7" s="778" t="n">
        <v>0.697301011488243</v>
      </c>
      <c r="K7" s="778" t="n">
        <v>0.616843202470369</v>
      </c>
      <c r="L7" s="778" t="n">
        <v>0.348650505744122</v>
      </c>
      <c r="M7" s="778" t="n">
        <v>0.804578090178742</v>
      </c>
      <c r="N7" s="779" t="n">
        <v>0.804578090178742</v>
      </c>
      <c r="O7" s="777" t="n">
        <v>0.590023932797744</v>
      </c>
      <c r="P7" s="778" t="n">
        <v>0.750939550833493</v>
      </c>
      <c r="Q7" s="778" t="n">
        <v>0.670481741815618</v>
      </c>
      <c r="R7" s="778" t="n">
        <v>0.429108314761996</v>
      </c>
      <c r="S7" s="778" t="n">
        <v>0.590023932797744</v>
      </c>
      <c r="T7" s="778" t="n">
        <v>0.429108314761996</v>
      </c>
      <c r="U7" s="778" t="n">
        <v>0.777758820506117</v>
      </c>
      <c r="V7" s="778" t="n">
        <v>0.858216629523992</v>
      </c>
      <c r="W7" s="780" t="n">
        <v>0.831397359851367</v>
      </c>
      <c r="X7" s="777" t="n">
        <v>0.616843202470369</v>
      </c>
      <c r="Y7" s="778" t="n">
        <v>0.750939550833493</v>
      </c>
      <c r="Z7" s="778" t="n">
        <v>0.429108314761996</v>
      </c>
      <c r="AA7" s="778" t="n">
        <v>0.455927584434621</v>
      </c>
      <c r="AB7" s="780" t="n">
        <v>0.563204663125119</v>
      </c>
      <c r="AC7" s="781" t="s">
        <v>337</v>
      </c>
    </row>
    <row r="8" customFormat="false" ht="18" hidden="false" customHeight="true" outlineLevel="0" collapsed="false">
      <c r="A8" s="767"/>
      <c r="B8" s="775" t="s">
        <v>339</v>
      </c>
      <c r="C8" s="776" t="s">
        <v>340</v>
      </c>
      <c r="D8" s="777" t="n">
        <v>0.616843202470369</v>
      </c>
      <c r="E8" s="778" t="n">
        <v>0.643662472142994</v>
      </c>
      <c r="F8" s="778" t="n">
        <v>0.563204663125119</v>
      </c>
      <c r="G8" s="778" t="n">
        <v>0.563204663125119</v>
      </c>
      <c r="H8" s="778" t="n">
        <v>0.590023932797744</v>
      </c>
      <c r="I8" s="778" t="n">
        <v>0.616843202470369</v>
      </c>
      <c r="J8" s="778" t="n">
        <v>0.670481741815618</v>
      </c>
      <c r="K8" s="778" t="n">
        <v>0.750939550833493</v>
      </c>
      <c r="L8" s="778" t="n">
        <v>0.482746854107245</v>
      </c>
      <c r="M8" s="778" t="n">
        <v>0.643662472142994</v>
      </c>
      <c r="N8" s="779" t="n">
        <v>0.697301011488243</v>
      </c>
      <c r="O8" s="777" t="n">
        <v>0.375469775416746</v>
      </c>
      <c r="P8" s="778" t="n">
        <v>0.616843202470369</v>
      </c>
      <c r="Q8" s="778" t="n">
        <v>0.536385393452495</v>
      </c>
      <c r="R8" s="778" t="n">
        <v>0.750939550833493</v>
      </c>
      <c r="S8" s="778" t="n">
        <v>0.96549370821449</v>
      </c>
      <c r="T8" s="778" t="n">
        <v>0.697301011488243</v>
      </c>
      <c r="U8" s="778" t="n">
        <v>0.616843202470369</v>
      </c>
      <c r="V8" s="778" t="n">
        <v>0.697301011488243</v>
      </c>
      <c r="W8" s="780" t="n">
        <v>0.590023932797744</v>
      </c>
      <c r="X8" s="777" t="n">
        <v>0.750939550833493</v>
      </c>
      <c r="Y8" s="778" t="n">
        <v>0.750939550833493</v>
      </c>
      <c r="Z8" s="778" t="n">
        <v>0.724120281160868</v>
      </c>
      <c r="AA8" s="778" t="n">
        <v>0.616843202470369</v>
      </c>
      <c r="AB8" s="780" t="n">
        <v>0.697301011488243</v>
      </c>
      <c r="AC8" s="781" t="s">
        <v>339</v>
      </c>
    </row>
    <row r="9" customFormat="false" ht="18" hidden="false" customHeight="true" outlineLevel="0" collapsed="false">
      <c r="A9" s="767"/>
      <c r="B9" s="775" t="s">
        <v>341</v>
      </c>
      <c r="C9" s="776" t="s">
        <v>342</v>
      </c>
      <c r="D9" s="777" t="n">
        <v>0.563204663125119</v>
      </c>
      <c r="E9" s="778" t="n">
        <v>0.616843202470369</v>
      </c>
      <c r="F9" s="778" t="n">
        <v>0.670481741815618</v>
      </c>
      <c r="G9" s="778" t="n">
        <v>0.321831236071497</v>
      </c>
      <c r="H9" s="778" t="n">
        <v>0.616843202470369</v>
      </c>
      <c r="I9" s="778" t="n">
        <v>0.455927584434621</v>
      </c>
      <c r="J9" s="778" t="n">
        <v>0.50956612377987</v>
      </c>
      <c r="K9" s="778" t="n">
        <v>0.670481741815618</v>
      </c>
      <c r="L9" s="778" t="n">
        <v>0.670481741815618</v>
      </c>
      <c r="M9" s="778" t="n">
        <v>0.777758820506117</v>
      </c>
      <c r="N9" s="779" t="n">
        <v>0.697301011488243</v>
      </c>
      <c r="O9" s="777" t="n">
        <v>0.643662472142994</v>
      </c>
      <c r="P9" s="778" t="n">
        <v>0.724120281160868</v>
      </c>
      <c r="Q9" s="778" t="n">
        <v>0.697301011488243</v>
      </c>
      <c r="R9" s="778" t="n">
        <v>0.697301011488243</v>
      </c>
      <c r="S9" s="778" t="n">
        <v>0.938674438541866</v>
      </c>
      <c r="T9" s="778" t="n">
        <v>0.777758820506117</v>
      </c>
      <c r="U9" s="778" t="n">
        <v>0.563204663125119</v>
      </c>
      <c r="V9" s="778" t="n">
        <v>0.670481741815618</v>
      </c>
      <c r="W9" s="780" t="n">
        <v>0.724120281160868</v>
      </c>
      <c r="X9" s="777" t="n">
        <v>0.670481741815618</v>
      </c>
      <c r="Y9" s="778" t="n">
        <v>0.697301011488243</v>
      </c>
      <c r="Z9" s="778" t="n">
        <v>0.670481741815618</v>
      </c>
      <c r="AA9" s="778" t="n">
        <v>0.750939550833493</v>
      </c>
      <c r="AB9" s="780" t="n">
        <v>0.670481741815618</v>
      </c>
      <c r="AC9" s="781" t="s">
        <v>341</v>
      </c>
    </row>
    <row r="10" customFormat="false" ht="18" hidden="false" customHeight="true" outlineLevel="0" collapsed="false">
      <c r="A10" s="767"/>
      <c r="B10" s="782" t="s">
        <v>343</v>
      </c>
      <c r="C10" s="783" t="s">
        <v>344</v>
      </c>
      <c r="D10" s="784" t="n">
        <v>0.616843202470369</v>
      </c>
      <c r="E10" s="785" t="n">
        <v>0.50956612377987</v>
      </c>
      <c r="F10" s="785" t="n">
        <v>0.643662472142994</v>
      </c>
      <c r="G10" s="785" t="n">
        <v>0.482746854107245</v>
      </c>
      <c r="H10" s="785" t="n">
        <v>0.616843202470369</v>
      </c>
      <c r="I10" s="785" t="n">
        <v>0.616843202470369</v>
      </c>
      <c r="J10" s="785" t="n">
        <v>0.536385393452495</v>
      </c>
      <c r="K10" s="785" t="n">
        <v>0.616843202470369</v>
      </c>
      <c r="L10" s="785" t="n">
        <v>0.50956612377987</v>
      </c>
      <c r="M10" s="785" t="n">
        <v>0.482746854107245</v>
      </c>
      <c r="N10" s="786" t="n">
        <v>0.777758820506117</v>
      </c>
      <c r="O10" s="787" t="n">
        <v>0.482746854107245</v>
      </c>
      <c r="P10" s="788" t="n">
        <v>0.590023932797744</v>
      </c>
      <c r="Q10" s="788" t="n">
        <v>0.670481741815618</v>
      </c>
      <c r="R10" s="788" t="n">
        <v>0.670481741815618</v>
      </c>
      <c r="S10" s="788" t="n">
        <v>0.777758820506117</v>
      </c>
      <c r="T10" s="788" t="n">
        <v>0.885035899196616</v>
      </c>
      <c r="U10" s="788" t="n">
        <v>0.670481741815618</v>
      </c>
      <c r="V10" s="788" t="n">
        <v>0.643662472142994</v>
      </c>
      <c r="W10" s="789" t="n">
        <v>0.804578090178742</v>
      </c>
      <c r="X10" s="787" t="n">
        <v>0.590023932797744</v>
      </c>
      <c r="Y10" s="788" t="n">
        <v>0.482746854107245</v>
      </c>
      <c r="Z10" s="788" t="n">
        <v>0.590023932797744</v>
      </c>
      <c r="AA10" s="788" t="n">
        <v>0.697301011488243</v>
      </c>
      <c r="AB10" s="789" t="n">
        <v>0.482746854107245</v>
      </c>
      <c r="AC10" s="790" t="s">
        <v>343</v>
      </c>
    </row>
    <row r="11" customFormat="false" ht="18" hidden="false" customHeight="true" outlineLevel="0" collapsed="false">
      <c r="A11" s="791" t="s">
        <v>345</v>
      </c>
      <c r="B11" s="792" t="s">
        <v>346</v>
      </c>
      <c r="C11" s="793" t="s">
        <v>347</v>
      </c>
      <c r="D11" s="770" t="n">
        <v>0.50956612377987</v>
      </c>
      <c r="E11" s="771" t="n">
        <v>0.643662472142994</v>
      </c>
      <c r="F11" s="771" t="n">
        <v>0.670481741815618</v>
      </c>
      <c r="G11" s="771" t="n">
        <v>0.697301011488243</v>
      </c>
      <c r="H11" s="771" t="n">
        <v>0.643662472142994</v>
      </c>
      <c r="I11" s="771" t="n">
        <v>0.724120281160868</v>
      </c>
      <c r="J11" s="771" t="n">
        <v>0.563204663125119</v>
      </c>
      <c r="K11" s="771" t="n">
        <v>0.643662472142994</v>
      </c>
      <c r="L11" s="771" t="n">
        <v>0.348650505744122</v>
      </c>
      <c r="M11" s="771" t="n">
        <v>0.590023932797744</v>
      </c>
      <c r="N11" s="773" t="n">
        <v>0.563204663125119</v>
      </c>
      <c r="O11" s="794" t="n">
        <v>0.375469775416746</v>
      </c>
      <c r="P11" s="795" t="n">
        <v>0.777758820506117</v>
      </c>
      <c r="Q11" s="795" t="n">
        <v>0.643662472142994</v>
      </c>
      <c r="R11" s="795" t="n">
        <v>0.616843202470369</v>
      </c>
      <c r="S11" s="795" t="n">
        <v>0.590023932797744</v>
      </c>
      <c r="T11" s="795" t="n">
        <v>0.670481741815618</v>
      </c>
      <c r="U11" s="795" t="n">
        <v>0.724120281160868</v>
      </c>
      <c r="V11" s="795" t="n">
        <v>0.697301011488243</v>
      </c>
      <c r="W11" s="796" t="n">
        <v>0.536385393452495</v>
      </c>
      <c r="X11" s="797" t="n">
        <v>0.858216629523992</v>
      </c>
      <c r="Y11" s="771" t="n">
        <v>0.858216629523992</v>
      </c>
      <c r="Z11" s="771" t="n">
        <v>0.724120281160868</v>
      </c>
      <c r="AA11" s="771" t="n">
        <v>0.670481741815618</v>
      </c>
      <c r="AB11" s="773" t="n">
        <v>0.777758820506117</v>
      </c>
      <c r="AC11" s="798" t="s">
        <v>346</v>
      </c>
    </row>
    <row r="12" customFormat="false" ht="18" hidden="false" customHeight="true" outlineLevel="0" collapsed="false">
      <c r="A12" s="791"/>
      <c r="B12" s="799" t="s">
        <v>348</v>
      </c>
      <c r="C12" s="800" t="s">
        <v>349</v>
      </c>
      <c r="D12" s="777" t="n">
        <v>0.563204663125119</v>
      </c>
      <c r="E12" s="778" t="n">
        <v>0.590023932797744</v>
      </c>
      <c r="F12" s="778" t="n">
        <v>0.697301011488243</v>
      </c>
      <c r="G12" s="778" t="n">
        <v>0.724120281160868</v>
      </c>
      <c r="H12" s="778" t="n">
        <v>0.616843202470369</v>
      </c>
      <c r="I12" s="778" t="n">
        <v>0.670481741815618</v>
      </c>
      <c r="J12" s="778" t="n">
        <v>0.563204663125119</v>
      </c>
      <c r="K12" s="778" t="n">
        <v>0.643662472142994</v>
      </c>
      <c r="L12" s="778" t="n">
        <v>0.429108314761996</v>
      </c>
      <c r="M12" s="778" t="n">
        <v>0.643662472142994</v>
      </c>
      <c r="N12" s="780" t="n">
        <v>0.590023932797744</v>
      </c>
      <c r="O12" s="777" t="n">
        <v>0.348650505744122</v>
      </c>
      <c r="P12" s="778" t="n">
        <v>0.777758820506117</v>
      </c>
      <c r="Q12" s="778" t="n">
        <v>0.590023932797744</v>
      </c>
      <c r="R12" s="778" t="n">
        <v>0.590023932797744</v>
      </c>
      <c r="S12" s="778" t="n">
        <v>0.536385393452495</v>
      </c>
      <c r="T12" s="778" t="n">
        <v>0.697301011488243</v>
      </c>
      <c r="U12" s="778" t="n">
        <v>0.750939550833493</v>
      </c>
      <c r="V12" s="778" t="n">
        <v>0.697301011488243</v>
      </c>
      <c r="W12" s="780" t="n">
        <v>0.50956612377987</v>
      </c>
      <c r="X12" s="801" t="n">
        <v>0.858216629523992</v>
      </c>
      <c r="Y12" s="778" t="n">
        <v>0.831397359851367</v>
      </c>
      <c r="Z12" s="778" t="n">
        <v>0.697301011488243</v>
      </c>
      <c r="AA12" s="778" t="n">
        <v>0.670481741815618</v>
      </c>
      <c r="AB12" s="780" t="n">
        <v>0.804578090178742</v>
      </c>
      <c r="AC12" s="802" t="s">
        <v>348</v>
      </c>
    </row>
    <row r="13" customFormat="false" ht="18" hidden="false" customHeight="true" outlineLevel="0" collapsed="false">
      <c r="A13" s="791"/>
      <c r="B13" s="799" t="s">
        <v>350</v>
      </c>
      <c r="C13" s="800" t="s">
        <v>351</v>
      </c>
      <c r="D13" s="777" t="n">
        <v>0.536385393452495</v>
      </c>
      <c r="E13" s="778" t="n">
        <v>0.50956612377987</v>
      </c>
      <c r="F13" s="778" t="n">
        <v>0.616843202470369</v>
      </c>
      <c r="G13" s="778" t="n">
        <v>0.50956612377987</v>
      </c>
      <c r="H13" s="778" t="n">
        <v>0.429108314761996</v>
      </c>
      <c r="I13" s="778" t="n">
        <v>0.697301011488243</v>
      </c>
      <c r="J13" s="778" t="n">
        <v>0.402289045089371</v>
      </c>
      <c r="K13" s="778" t="n">
        <v>0.643662472142994</v>
      </c>
      <c r="L13" s="778" t="n">
        <v>0.429108314761996</v>
      </c>
      <c r="M13" s="778" t="n">
        <v>0.590023932797744</v>
      </c>
      <c r="N13" s="780" t="n">
        <v>0.50956612377987</v>
      </c>
      <c r="O13" s="777" t="n">
        <v>0.429108314761996</v>
      </c>
      <c r="P13" s="778" t="n">
        <v>0.777758820506117</v>
      </c>
      <c r="Q13" s="778" t="n">
        <v>0.670481741815618</v>
      </c>
      <c r="R13" s="778" t="n">
        <v>0.643662472142994</v>
      </c>
      <c r="S13" s="778" t="n">
        <v>0.750939550833493</v>
      </c>
      <c r="T13" s="778" t="n">
        <v>0.670481741815618</v>
      </c>
      <c r="U13" s="778" t="n">
        <v>0.804578090178742</v>
      </c>
      <c r="V13" s="778" t="n">
        <v>0.590023932797744</v>
      </c>
      <c r="W13" s="780" t="n">
        <v>0.616843202470369</v>
      </c>
      <c r="X13" s="801" t="n">
        <v>0.777758820506117</v>
      </c>
      <c r="Y13" s="778" t="n">
        <v>0.670481741815618</v>
      </c>
      <c r="Z13" s="778" t="n">
        <v>0.616843202470369</v>
      </c>
      <c r="AA13" s="778" t="n">
        <v>0.697301011488243</v>
      </c>
      <c r="AB13" s="780" t="n">
        <v>0.590023932797744</v>
      </c>
      <c r="AC13" s="802" t="s">
        <v>350</v>
      </c>
    </row>
    <row r="14" customFormat="false" ht="18" hidden="false" customHeight="true" outlineLevel="0" collapsed="false">
      <c r="A14" s="791"/>
      <c r="B14" s="799" t="s">
        <v>352</v>
      </c>
      <c r="C14" s="800" t="s">
        <v>353</v>
      </c>
      <c r="D14" s="777" t="n">
        <v>0.563204663125119</v>
      </c>
      <c r="E14" s="778" t="n">
        <v>0.482746854107245</v>
      </c>
      <c r="F14" s="778" t="n">
        <v>0.724120281160868</v>
      </c>
      <c r="G14" s="778" t="n">
        <v>0.536385393452495</v>
      </c>
      <c r="H14" s="778" t="n">
        <v>0.563204663125119</v>
      </c>
      <c r="I14" s="778" t="n">
        <v>0.643662472142994</v>
      </c>
      <c r="J14" s="778" t="n">
        <v>0.590023932797744</v>
      </c>
      <c r="K14" s="778" t="n">
        <v>0.724120281160868</v>
      </c>
      <c r="L14" s="778" t="n">
        <v>0.348650505744122</v>
      </c>
      <c r="M14" s="778" t="n">
        <v>0.536385393452495</v>
      </c>
      <c r="N14" s="780" t="n">
        <v>0.563204663125119</v>
      </c>
      <c r="O14" s="777" t="n">
        <v>0.697301011488243</v>
      </c>
      <c r="P14" s="778" t="n">
        <v>0.670481741815618</v>
      </c>
      <c r="Q14" s="778" t="n">
        <v>0.643662472142994</v>
      </c>
      <c r="R14" s="778" t="n">
        <v>0.482746854107245</v>
      </c>
      <c r="S14" s="778" t="n">
        <v>0.831397359851367</v>
      </c>
      <c r="T14" s="778" t="n">
        <v>0.750939550833493</v>
      </c>
      <c r="U14" s="778" t="n">
        <v>0.724120281160868</v>
      </c>
      <c r="V14" s="778" t="n">
        <v>0.590023932797744</v>
      </c>
      <c r="W14" s="780" t="n">
        <v>0.563204663125119</v>
      </c>
      <c r="X14" s="801" t="n">
        <v>0.750939550833493</v>
      </c>
      <c r="Y14" s="778" t="n">
        <v>0.724120281160868</v>
      </c>
      <c r="Z14" s="778" t="n">
        <v>0.643662472142994</v>
      </c>
      <c r="AA14" s="778" t="n">
        <v>0.777758820506117</v>
      </c>
      <c r="AB14" s="780" t="n">
        <v>0.643662472142994</v>
      </c>
      <c r="AC14" s="802" t="s">
        <v>352</v>
      </c>
    </row>
    <row r="15" customFormat="false" ht="18" hidden="false" customHeight="true" outlineLevel="0" collapsed="false">
      <c r="A15" s="791"/>
      <c r="B15" s="799" t="s">
        <v>71</v>
      </c>
      <c r="C15" s="800" t="s">
        <v>354</v>
      </c>
      <c r="D15" s="777" t="n">
        <v>0.50956612377987</v>
      </c>
      <c r="E15" s="778" t="n">
        <v>0.563204663125119</v>
      </c>
      <c r="F15" s="778" t="n">
        <v>0.697301011488243</v>
      </c>
      <c r="G15" s="778" t="n">
        <v>0.590023932797744</v>
      </c>
      <c r="H15" s="778" t="n">
        <v>0.50956612377987</v>
      </c>
      <c r="I15" s="778" t="n">
        <v>0.616843202470369</v>
      </c>
      <c r="J15" s="778" t="n">
        <v>0.50956612377987</v>
      </c>
      <c r="K15" s="778" t="n">
        <v>0.670481741815618</v>
      </c>
      <c r="L15" s="778" t="n">
        <v>0.321831236071497</v>
      </c>
      <c r="M15" s="778" t="n">
        <v>0.724120281160868</v>
      </c>
      <c r="N15" s="780" t="n">
        <v>0.563204663125119</v>
      </c>
      <c r="O15" s="777" t="n">
        <v>0.643662472142994</v>
      </c>
      <c r="P15" s="778" t="n">
        <v>0.777758820506117</v>
      </c>
      <c r="Q15" s="778" t="n">
        <v>0.616843202470369</v>
      </c>
      <c r="R15" s="778" t="n">
        <v>0.643662472142994</v>
      </c>
      <c r="S15" s="778" t="n">
        <v>0.777758820506117</v>
      </c>
      <c r="T15" s="778" t="n">
        <v>0.777758820506117</v>
      </c>
      <c r="U15" s="778" t="n">
        <v>0.777758820506117</v>
      </c>
      <c r="V15" s="778" t="n">
        <v>0.643662472142994</v>
      </c>
      <c r="W15" s="780" t="n">
        <v>0.590023932797744</v>
      </c>
      <c r="X15" s="801" t="n">
        <v>0.750939550833493</v>
      </c>
      <c r="Y15" s="778" t="n">
        <v>0.777758820506117</v>
      </c>
      <c r="Z15" s="778" t="n">
        <v>0.697301011488243</v>
      </c>
      <c r="AA15" s="778" t="n">
        <v>0.750939550833493</v>
      </c>
      <c r="AB15" s="780" t="n">
        <v>0.670481741815618</v>
      </c>
      <c r="AC15" s="802" t="s">
        <v>71</v>
      </c>
    </row>
    <row r="16" customFormat="false" ht="18" hidden="false" customHeight="true" outlineLevel="0" collapsed="false">
      <c r="A16" s="791"/>
      <c r="B16" s="799" t="s">
        <v>355</v>
      </c>
      <c r="C16" s="800" t="s">
        <v>356</v>
      </c>
      <c r="D16" s="777" t="n">
        <v>0.482746854107245</v>
      </c>
      <c r="E16" s="778" t="n">
        <v>0.590023932797744</v>
      </c>
      <c r="F16" s="778" t="n">
        <v>0.697301011488243</v>
      </c>
      <c r="G16" s="778" t="n">
        <v>0.563204663125119</v>
      </c>
      <c r="H16" s="778" t="n">
        <v>0.643662472142994</v>
      </c>
      <c r="I16" s="778" t="n">
        <v>0.670481741815618</v>
      </c>
      <c r="J16" s="778" t="n">
        <v>0.670481741815618</v>
      </c>
      <c r="K16" s="778" t="n">
        <v>0.724120281160868</v>
      </c>
      <c r="L16" s="778" t="n">
        <v>0.321831236071497</v>
      </c>
      <c r="M16" s="778" t="n">
        <v>0.724120281160868</v>
      </c>
      <c r="N16" s="780" t="n">
        <v>0.482746854107245</v>
      </c>
      <c r="O16" s="777" t="n">
        <v>0.750939550833493</v>
      </c>
      <c r="P16" s="778" t="n">
        <v>0.885035899196616</v>
      </c>
      <c r="Q16" s="778" t="n">
        <v>0.750939550833493</v>
      </c>
      <c r="R16" s="778" t="n">
        <v>0.616843202470369</v>
      </c>
      <c r="S16" s="778" t="n">
        <v>0.697301011488243</v>
      </c>
      <c r="T16" s="778" t="n">
        <v>0.804578090178742</v>
      </c>
      <c r="U16" s="778" t="n">
        <v>0.643662472142994</v>
      </c>
      <c r="V16" s="778" t="n">
        <v>0.643662472142994</v>
      </c>
      <c r="W16" s="780" t="n">
        <v>0.670481741815618</v>
      </c>
      <c r="X16" s="801" t="n">
        <v>0.724120281160868</v>
      </c>
      <c r="Y16" s="778" t="n">
        <v>0.804578090178742</v>
      </c>
      <c r="Z16" s="778" t="n">
        <v>0.697301011488243</v>
      </c>
      <c r="AA16" s="778" t="n">
        <v>0.590023932797744</v>
      </c>
      <c r="AB16" s="780" t="n">
        <v>0.643662472142994</v>
      </c>
      <c r="AC16" s="802" t="s">
        <v>355</v>
      </c>
    </row>
    <row r="17" customFormat="false" ht="18" hidden="false" customHeight="true" outlineLevel="0" collapsed="false">
      <c r="A17" s="791"/>
      <c r="B17" s="799" t="s">
        <v>357</v>
      </c>
      <c r="C17" s="800" t="s">
        <v>358</v>
      </c>
      <c r="D17" s="777" t="n">
        <v>0.482746854107245</v>
      </c>
      <c r="E17" s="778" t="n">
        <v>0.563204663125119</v>
      </c>
      <c r="F17" s="778" t="n">
        <v>0.616843202470369</v>
      </c>
      <c r="G17" s="778" t="n">
        <v>0.536385393452495</v>
      </c>
      <c r="H17" s="778" t="n">
        <v>0.643662472142994</v>
      </c>
      <c r="I17" s="778" t="n">
        <v>0.643662472142994</v>
      </c>
      <c r="J17" s="778" t="n">
        <v>0.563204663125119</v>
      </c>
      <c r="K17" s="778" t="n">
        <v>0.724120281160868</v>
      </c>
      <c r="L17" s="778" t="n">
        <v>0.402289045089371</v>
      </c>
      <c r="M17" s="778" t="n">
        <v>0.697301011488243</v>
      </c>
      <c r="N17" s="780" t="n">
        <v>0.482746854107245</v>
      </c>
      <c r="O17" s="777" t="n">
        <v>0.831397359851367</v>
      </c>
      <c r="P17" s="778" t="n">
        <v>0.885035899196616</v>
      </c>
      <c r="Q17" s="778" t="n">
        <v>0.697301011488243</v>
      </c>
      <c r="R17" s="778" t="n">
        <v>0.590023932797744</v>
      </c>
      <c r="S17" s="778" t="n">
        <v>0.563204663125119</v>
      </c>
      <c r="T17" s="778" t="n">
        <v>0.804578090178742</v>
      </c>
      <c r="U17" s="778" t="n">
        <v>0.777758820506117</v>
      </c>
      <c r="V17" s="778" t="n">
        <v>0.616843202470369</v>
      </c>
      <c r="W17" s="780" t="n">
        <v>0.590023932797744</v>
      </c>
      <c r="X17" s="801" t="n">
        <v>0.697301011488243</v>
      </c>
      <c r="Y17" s="778" t="n">
        <v>0.643662472142994</v>
      </c>
      <c r="Z17" s="778" t="n">
        <v>0.697301011488243</v>
      </c>
      <c r="AA17" s="778" t="n">
        <v>0.590023932797744</v>
      </c>
      <c r="AB17" s="780" t="n">
        <v>0.697301011488243</v>
      </c>
      <c r="AC17" s="802" t="s">
        <v>357</v>
      </c>
    </row>
    <row r="18" customFormat="false" ht="18" hidden="false" customHeight="true" outlineLevel="0" collapsed="false">
      <c r="A18" s="791"/>
      <c r="B18" s="799" t="s">
        <v>359</v>
      </c>
      <c r="C18" s="800" t="s">
        <v>276</v>
      </c>
      <c r="D18" s="777" t="n">
        <v>0.563204663125119</v>
      </c>
      <c r="E18" s="778" t="n">
        <v>0.670481741815618</v>
      </c>
      <c r="F18" s="778" t="n">
        <v>0.429108314761996</v>
      </c>
      <c r="G18" s="778" t="n">
        <v>0.50956612377987</v>
      </c>
      <c r="H18" s="778" t="n">
        <v>0.616843202470369</v>
      </c>
      <c r="I18" s="778" t="n">
        <v>0.536385393452495</v>
      </c>
      <c r="J18" s="778" t="n">
        <v>2.84</v>
      </c>
      <c r="K18" s="778" t="n">
        <v>0.590023932797744</v>
      </c>
      <c r="L18" s="778" t="n">
        <v>0.429108314761996</v>
      </c>
      <c r="M18" s="778" t="n">
        <v>0.670481741815618</v>
      </c>
      <c r="N18" s="780" t="n">
        <v>0.482746854107245</v>
      </c>
      <c r="O18" s="777" t="n">
        <v>0.482746854107245</v>
      </c>
      <c r="P18" s="778" t="n">
        <v>0.96549370821449</v>
      </c>
      <c r="Q18" s="778" t="n">
        <v>0.590023932797744</v>
      </c>
      <c r="R18" s="778" t="n">
        <v>0.482746854107245</v>
      </c>
      <c r="S18" s="778" t="n">
        <v>0.50956612377987</v>
      </c>
      <c r="T18" s="778" t="n">
        <v>0.616843202470369</v>
      </c>
      <c r="U18" s="778" t="n">
        <v>0.616843202470369</v>
      </c>
      <c r="V18" s="778" t="n">
        <v>0.643662472142994</v>
      </c>
      <c r="W18" s="780" t="n">
        <v>0.670481741815618</v>
      </c>
      <c r="X18" s="801" t="n">
        <v>0.777758820506117</v>
      </c>
      <c r="Y18" s="778" t="n">
        <v>0.750939550833493</v>
      </c>
      <c r="Z18" s="778" t="n">
        <v>0.590023932797744</v>
      </c>
      <c r="AA18" s="778" t="n">
        <v>0.697301011488243</v>
      </c>
      <c r="AB18" s="780" t="n">
        <v>0.643662472142994</v>
      </c>
      <c r="AC18" s="802" t="s">
        <v>359</v>
      </c>
    </row>
    <row r="19" customFormat="false" ht="18" hidden="false" customHeight="true" outlineLevel="0" collapsed="false">
      <c r="A19" s="791"/>
      <c r="B19" s="799" t="s">
        <v>84</v>
      </c>
      <c r="C19" s="800" t="s">
        <v>360</v>
      </c>
      <c r="D19" s="777" t="n">
        <v>0.536385393452495</v>
      </c>
      <c r="E19" s="778" t="n">
        <v>0.590023932797744</v>
      </c>
      <c r="F19" s="778" t="n">
        <v>0.616843202470369</v>
      </c>
      <c r="G19" s="778" t="n">
        <v>0.482746854107245</v>
      </c>
      <c r="H19" s="778" t="n">
        <v>0.50956612377987</v>
      </c>
      <c r="I19" s="778" t="n">
        <v>0.616843202470369</v>
      </c>
      <c r="J19" s="778" t="n">
        <v>0.563204663125119</v>
      </c>
      <c r="K19" s="778" t="n">
        <v>0.643662472142994</v>
      </c>
      <c r="L19" s="778" t="n">
        <v>0.536385393452495</v>
      </c>
      <c r="M19" s="778" t="n">
        <v>0.616843202470369</v>
      </c>
      <c r="N19" s="780" t="n">
        <v>0.50956612377987</v>
      </c>
      <c r="O19" s="777" t="n">
        <v>0.616843202470369</v>
      </c>
      <c r="P19" s="778" t="n">
        <v>0.724120281160868</v>
      </c>
      <c r="Q19" s="778" t="n">
        <v>0.590023932797744</v>
      </c>
      <c r="R19" s="778" t="n">
        <v>0.643662472142994</v>
      </c>
      <c r="S19" s="778" t="n">
        <v>0.670481741815618</v>
      </c>
      <c r="T19" s="778" t="n">
        <v>0.616843202470369</v>
      </c>
      <c r="U19" s="778" t="n">
        <v>0.777758820506117</v>
      </c>
      <c r="V19" s="778" t="n">
        <v>0.563204663125119</v>
      </c>
      <c r="W19" s="780" t="n">
        <v>0.670481741815618</v>
      </c>
      <c r="X19" s="801" t="n">
        <v>0.590023932797744</v>
      </c>
      <c r="Y19" s="778" t="n">
        <v>0.697301011488243</v>
      </c>
      <c r="Z19" s="778" t="n">
        <v>0.616843202470369</v>
      </c>
      <c r="AA19" s="778" t="n">
        <v>0.670481741815618</v>
      </c>
      <c r="AB19" s="780" t="n">
        <v>0.482746854107245</v>
      </c>
      <c r="AC19" s="802" t="s">
        <v>84</v>
      </c>
    </row>
    <row r="20" customFormat="false" ht="18" hidden="false" customHeight="true" outlineLevel="0" collapsed="false">
      <c r="A20" s="791"/>
      <c r="B20" s="799" t="s">
        <v>361</v>
      </c>
      <c r="C20" s="803" t="s">
        <v>425</v>
      </c>
      <c r="D20" s="777" t="n">
        <v>0.590023932797744</v>
      </c>
      <c r="E20" s="778" t="n">
        <v>0.563204663125119</v>
      </c>
      <c r="F20" s="778" t="n">
        <v>0.643662472142994</v>
      </c>
      <c r="G20" s="778" t="n">
        <v>0.563204663125119</v>
      </c>
      <c r="H20" s="778" t="n">
        <v>0.563204663125119</v>
      </c>
      <c r="I20" s="778" t="n">
        <v>0.590023932797744</v>
      </c>
      <c r="J20" s="778" t="n">
        <v>0.616843202470369</v>
      </c>
      <c r="K20" s="778" t="n">
        <v>0.670481741815618</v>
      </c>
      <c r="L20" s="778" t="n">
        <v>0.750939550833493</v>
      </c>
      <c r="M20" s="778" t="n">
        <v>0.670481741815618</v>
      </c>
      <c r="N20" s="780" t="n">
        <v>0.670481741815618</v>
      </c>
      <c r="O20" s="777" t="n">
        <v>0.616843202470369</v>
      </c>
      <c r="P20" s="778" t="n">
        <v>0.697301011488243</v>
      </c>
      <c r="Q20" s="778" t="n">
        <v>0.697301011488243</v>
      </c>
      <c r="R20" s="778" t="n">
        <v>0.670481741815618</v>
      </c>
      <c r="S20" s="778" t="n">
        <v>0.724120281160868</v>
      </c>
      <c r="T20" s="778" t="n">
        <v>0.885035899196616</v>
      </c>
      <c r="U20" s="778" t="n">
        <v>0.643662472142994</v>
      </c>
      <c r="V20" s="778" t="n">
        <v>0.697301011488243</v>
      </c>
      <c r="W20" s="780" t="n">
        <v>0.670481741815618</v>
      </c>
      <c r="X20" s="801" t="n">
        <v>0.724120281160868</v>
      </c>
      <c r="Y20" s="778" t="n">
        <v>0.616843202470369</v>
      </c>
      <c r="Z20" s="778" t="n">
        <v>0.590023932797744</v>
      </c>
      <c r="AA20" s="778" t="n">
        <v>0.670481741815618</v>
      </c>
      <c r="AB20" s="780" t="n">
        <v>0.670481741815618</v>
      </c>
      <c r="AC20" s="802" t="s">
        <v>361</v>
      </c>
    </row>
    <row r="21" customFormat="false" ht="18" hidden="false" customHeight="true" outlineLevel="0" collapsed="false">
      <c r="A21" s="791"/>
      <c r="B21" s="804" t="s">
        <v>363</v>
      </c>
      <c r="C21" s="805" t="s">
        <v>364</v>
      </c>
      <c r="D21" s="787" t="n">
        <v>0.50956612377987</v>
      </c>
      <c r="E21" s="788" t="n">
        <v>0.563204663125119</v>
      </c>
      <c r="F21" s="788" t="n">
        <v>0.536385393452495</v>
      </c>
      <c r="G21" s="788" t="n">
        <v>0.590023932797744</v>
      </c>
      <c r="H21" s="788" t="n">
        <v>0.750939550833493</v>
      </c>
      <c r="I21" s="788" t="n">
        <v>0.455927584434621</v>
      </c>
      <c r="J21" s="788" t="n">
        <v>0.616843202470369</v>
      </c>
      <c r="K21" s="788" t="n">
        <v>0.697301011488243</v>
      </c>
      <c r="L21" s="788" t="n">
        <v>0.590023932797744</v>
      </c>
      <c r="M21" s="788" t="n">
        <v>0.536385393452495</v>
      </c>
      <c r="N21" s="789" t="n">
        <v>0.616843202470369</v>
      </c>
      <c r="O21" s="787" t="n">
        <v>0.536385393452495</v>
      </c>
      <c r="P21" s="788" t="n">
        <v>0.536385393452495</v>
      </c>
      <c r="Q21" s="788" t="n">
        <v>0.616843202470369</v>
      </c>
      <c r="R21" s="788" t="n">
        <v>0.724120281160868</v>
      </c>
      <c r="S21" s="788" t="n">
        <v>0.590023932797744</v>
      </c>
      <c r="T21" s="788" t="n">
        <v>0.777758820506117</v>
      </c>
      <c r="U21" s="788" t="n">
        <v>0.750939550833493</v>
      </c>
      <c r="V21" s="788" t="n">
        <v>0.697301011488243</v>
      </c>
      <c r="W21" s="789" t="n">
        <v>0.536385393452495</v>
      </c>
      <c r="X21" s="806" t="n">
        <v>0.724120281160868</v>
      </c>
      <c r="Y21" s="788" t="n">
        <v>0.536385393452495</v>
      </c>
      <c r="Z21" s="788" t="n">
        <v>0.643662472142994</v>
      </c>
      <c r="AA21" s="788" t="n">
        <v>0.670481741815618</v>
      </c>
      <c r="AB21" s="789" t="n">
        <v>0.643662472142994</v>
      </c>
      <c r="AC21" s="807" t="s">
        <v>363</v>
      </c>
    </row>
    <row r="22" customFormat="false" ht="18" hidden="false" customHeight="true" outlineLevel="0" collapsed="false">
      <c r="A22" s="808" t="s">
        <v>365</v>
      </c>
      <c r="B22" s="809" t="s">
        <v>366</v>
      </c>
      <c r="C22" s="810" t="s">
        <v>367</v>
      </c>
      <c r="D22" s="770" t="n">
        <v>0.590023932797744</v>
      </c>
      <c r="E22" s="771" t="n">
        <v>0.563204663125119</v>
      </c>
      <c r="F22" s="771" t="n">
        <v>0.670481741815618</v>
      </c>
      <c r="G22" s="771" t="n">
        <v>0.670481741815618</v>
      </c>
      <c r="H22" s="771" t="n">
        <v>0.563204663125119</v>
      </c>
      <c r="I22" s="771" t="n">
        <v>0.616843202470369</v>
      </c>
      <c r="J22" s="771" t="n">
        <v>0.590023932797744</v>
      </c>
      <c r="K22" s="771" t="n">
        <v>0.724120281160868</v>
      </c>
      <c r="L22" s="771" t="n">
        <v>0.616843202470369</v>
      </c>
      <c r="M22" s="771" t="n">
        <v>0.697301011488243</v>
      </c>
      <c r="N22" s="773" t="n">
        <v>0.697301011488243</v>
      </c>
      <c r="O22" s="770" t="n">
        <v>0.616843202470369</v>
      </c>
      <c r="P22" s="771" t="n">
        <v>0.643662472142994</v>
      </c>
      <c r="Q22" s="771" t="n">
        <v>0.697301011488243</v>
      </c>
      <c r="R22" s="771" t="n">
        <v>0.724120281160868</v>
      </c>
      <c r="S22" s="771" t="n">
        <v>0.697301011488243</v>
      </c>
      <c r="T22" s="771" t="n">
        <v>0.750939550833493</v>
      </c>
      <c r="U22" s="771" t="n">
        <v>0.697301011488243</v>
      </c>
      <c r="V22" s="771" t="n">
        <v>0.724120281160868</v>
      </c>
      <c r="W22" s="773" t="n">
        <v>0.750939550833493</v>
      </c>
      <c r="X22" s="797" t="n">
        <v>0.750939550833493</v>
      </c>
      <c r="Y22" s="771" t="n">
        <v>0.777758820506117</v>
      </c>
      <c r="Z22" s="771" t="n">
        <v>0.697301011488243</v>
      </c>
      <c r="AA22" s="771" t="n">
        <v>0.750939550833493</v>
      </c>
      <c r="AB22" s="773" t="n">
        <v>0.697301011488243</v>
      </c>
      <c r="AC22" s="811" t="s">
        <v>366</v>
      </c>
    </row>
    <row r="23" customFormat="false" ht="18" hidden="false" customHeight="true" outlineLevel="0" collapsed="false">
      <c r="A23" s="808"/>
      <c r="B23" s="812" t="s">
        <v>74</v>
      </c>
      <c r="C23" s="813" t="s">
        <v>73</v>
      </c>
      <c r="D23" s="777" t="n">
        <v>0.563204663125119</v>
      </c>
      <c r="E23" s="778" t="n">
        <v>0.50956612377987</v>
      </c>
      <c r="F23" s="778" t="n">
        <v>0.616843202470369</v>
      </c>
      <c r="G23" s="778" t="n">
        <v>0.50956612377987</v>
      </c>
      <c r="H23" s="778" t="n">
        <v>0.590023932797744</v>
      </c>
      <c r="I23" s="778" t="n">
        <v>0.670481741815618</v>
      </c>
      <c r="J23" s="778" t="n">
        <v>0.616843202470369</v>
      </c>
      <c r="K23" s="778" t="n">
        <v>0.724120281160868</v>
      </c>
      <c r="L23" s="778" t="n">
        <v>0.777758820506117</v>
      </c>
      <c r="M23" s="778" t="n">
        <v>0.697301011488243</v>
      </c>
      <c r="N23" s="780" t="n">
        <v>0.724120281160868</v>
      </c>
      <c r="O23" s="777" t="n">
        <v>0.536385393452495</v>
      </c>
      <c r="P23" s="778" t="n">
        <v>0.616843202470369</v>
      </c>
      <c r="Q23" s="778" t="n">
        <v>0.697301011488243</v>
      </c>
      <c r="R23" s="778" t="n">
        <v>0.590023932797744</v>
      </c>
      <c r="S23" s="778" t="n">
        <v>0.697301011488243</v>
      </c>
      <c r="T23" s="778" t="n">
        <v>0.804578090178742</v>
      </c>
      <c r="U23" s="778" t="n">
        <v>0.616843202470369</v>
      </c>
      <c r="V23" s="778" t="n">
        <v>0.643662472142994</v>
      </c>
      <c r="W23" s="780" t="n">
        <v>0.724120281160868</v>
      </c>
      <c r="X23" s="801" t="n">
        <v>0.643662472142994</v>
      </c>
      <c r="Y23" s="778" t="n">
        <v>0.750939550833493</v>
      </c>
      <c r="Z23" s="778" t="n">
        <v>0.724120281160868</v>
      </c>
      <c r="AA23" s="778" t="n">
        <v>0.563204663125119</v>
      </c>
      <c r="AB23" s="780" t="n">
        <v>0.697301011488243</v>
      </c>
      <c r="AC23" s="814" t="s">
        <v>74</v>
      </c>
    </row>
    <row r="24" customFormat="false" ht="18" hidden="false" customHeight="true" outlineLevel="0" collapsed="false">
      <c r="A24" s="808"/>
      <c r="B24" s="812" t="s">
        <v>68</v>
      </c>
      <c r="C24" s="813" t="s">
        <v>368</v>
      </c>
      <c r="D24" s="777" t="n">
        <v>0.321831236071497</v>
      </c>
      <c r="E24" s="778" t="n">
        <v>0.590023932797744</v>
      </c>
      <c r="F24" s="778" t="n">
        <v>0.616843202470369</v>
      </c>
      <c r="G24" s="778" t="n">
        <v>0.50956612377987</v>
      </c>
      <c r="H24" s="778" t="n">
        <v>0.697301011488243</v>
      </c>
      <c r="I24" s="778" t="n">
        <v>0.590023932797744</v>
      </c>
      <c r="J24" s="778" t="n">
        <v>0.563204663125119</v>
      </c>
      <c r="K24" s="778" t="n">
        <v>0.563204663125119</v>
      </c>
      <c r="L24" s="778" t="n">
        <v>0.724120281160868</v>
      </c>
      <c r="M24" s="778" t="n">
        <v>0.777758820506117</v>
      </c>
      <c r="N24" s="780" t="n">
        <v>0.697301011488243</v>
      </c>
      <c r="O24" s="777" t="n">
        <v>0.563204663125119</v>
      </c>
      <c r="P24" s="778" t="n">
        <v>0.482746854107245</v>
      </c>
      <c r="Q24" s="778" t="n">
        <v>0.670481741815618</v>
      </c>
      <c r="R24" s="778" t="n">
        <v>0.616843202470369</v>
      </c>
      <c r="S24" s="778" t="n">
        <v>0.992312977887115</v>
      </c>
      <c r="T24" s="778" t="n">
        <v>0.724120281160868</v>
      </c>
      <c r="U24" s="778" t="n">
        <v>0.670481741815618</v>
      </c>
      <c r="V24" s="778" t="n">
        <v>0.616843202470369</v>
      </c>
      <c r="W24" s="780" t="n">
        <v>0.482746854107245</v>
      </c>
      <c r="X24" s="801" t="n">
        <v>0.670481741815618</v>
      </c>
      <c r="Y24" s="778" t="n">
        <v>0.590023932797744</v>
      </c>
      <c r="Z24" s="778" t="n">
        <v>0.482746854107245</v>
      </c>
      <c r="AA24" s="778" t="n">
        <v>0.536385393452495</v>
      </c>
      <c r="AB24" s="780" t="n">
        <v>0.482746854107245</v>
      </c>
      <c r="AC24" s="814" t="s">
        <v>68</v>
      </c>
    </row>
    <row r="25" customFormat="false" ht="18" hidden="false" customHeight="true" outlineLevel="0" collapsed="false">
      <c r="A25" s="808"/>
      <c r="B25" s="812" t="s">
        <v>369</v>
      </c>
      <c r="C25" s="813" t="s">
        <v>370</v>
      </c>
      <c r="D25" s="777" t="n">
        <v>0.536385393452495</v>
      </c>
      <c r="E25" s="778" t="n">
        <v>0.563204663125119</v>
      </c>
      <c r="F25" s="778" t="n">
        <v>0.616843202470369</v>
      </c>
      <c r="G25" s="778" t="n">
        <v>0.482746854107245</v>
      </c>
      <c r="H25" s="778" t="n">
        <v>0.643662472142994</v>
      </c>
      <c r="I25" s="778" t="n">
        <v>0.536385393452495</v>
      </c>
      <c r="J25" s="778" t="n">
        <v>0.563204663125119</v>
      </c>
      <c r="K25" s="778" t="n">
        <v>0.536385393452495</v>
      </c>
      <c r="L25" s="778" t="n">
        <v>0.590023932797744</v>
      </c>
      <c r="M25" s="778" t="n">
        <v>0.831397359851367</v>
      </c>
      <c r="N25" s="780" t="n">
        <v>0.590023932797744</v>
      </c>
      <c r="O25" s="777" t="n">
        <v>0.429108314761996</v>
      </c>
      <c r="P25" s="778" t="n">
        <v>0.482746854107245</v>
      </c>
      <c r="Q25" s="778" t="n">
        <v>0.697301011488243</v>
      </c>
      <c r="R25" s="778" t="n">
        <v>0.643662472142994</v>
      </c>
      <c r="S25" s="778" t="n">
        <v>0.96549370821449</v>
      </c>
      <c r="T25" s="778" t="n">
        <v>0.724120281160868</v>
      </c>
      <c r="U25" s="778" t="n">
        <v>0.616843202470369</v>
      </c>
      <c r="V25" s="778" t="n">
        <v>0.643662472142994</v>
      </c>
      <c r="W25" s="780" t="n">
        <v>0.616843202470369</v>
      </c>
      <c r="X25" s="801" t="n">
        <v>0.831397359851367</v>
      </c>
      <c r="Y25" s="778" t="n">
        <v>0.858216629523992</v>
      </c>
      <c r="Z25" s="778" t="n">
        <v>0.697301011488243</v>
      </c>
      <c r="AA25" s="778" t="n">
        <v>0.616843202470369</v>
      </c>
      <c r="AB25" s="780" t="n">
        <v>0.724120281160868</v>
      </c>
      <c r="AC25" s="814" t="s">
        <v>369</v>
      </c>
    </row>
    <row r="26" customFormat="false" ht="18" hidden="false" customHeight="true" outlineLevel="0" collapsed="false">
      <c r="A26" s="808"/>
      <c r="B26" s="812" t="s">
        <v>87</v>
      </c>
      <c r="C26" s="813" t="s">
        <v>371</v>
      </c>
      <c r="D26" s="777" t="n">
        <v>0.563204663125119</v>
      </c>
      <c r="E26" s="778" t="n">
        <v>0.590023932797744</v>
      </c>
      <c r="F26" s="778" t="n">
        <v>0.590023932797744</v>
      </c>
      <c r="G26" s="778" t="n">
        <v>0.643662472142994</v>
      </c>
      <c r="H26" s="778" t="n">
        <v>0.670481741815618</v>
      </c>
      <c r="I26" s="778" t="n">
        <v>0.590023932797744</v>
      </c>
      <c r="J26" s="778" t="n">
        <v>0.643662472142994</v>
      </c>
      <c r="K26" s="778" t="n">
        <v>0.643662472142994</v>
      </c>
      <c r="L26" s="778" t="n">
        <v>0.697301011488243</v>
      </c>
      <c r="M26" s="778" t="n">
        <v>0.777758820506117</v>
      </c>
      <c r="N26" s="780" t="n">
        <v>0.643662472142994</v>
      </c>
      <c r="O26" s="777" t="n">
        <v>0.697301011488243</v>
      </c>
      <c r="P26" s="778" t="n">
        <v>0.50956612377987</v>
      </c>
      <c r="Q26" s="778" t="n">
        <v>0.804578090178742</v>
      </c>
      <c r="R26" s="778" t="n">
        <v>0.670481741815618</v>
      </c>
      <c r="S26" s="778" t="n">
        <v>0.858216629523992</v>
      </c>
      <c r="T26" s="778" t="n">
        <v>0.563204663125119</v>
      </c>
      <c r="U26" s="778" t="n">
        <v>0.590023932797744</v>
      </c>
      <c r="V26" s="778" t="n">
        <v>0.643662472142994</v>
      </c>
      <c r="W26" s="780" t="n">
        <v>0.455927584434621</v>
      </c>
      <c r="X26" s="801" t="n">
        <v>0.724120281160868</v>
      </c>
      <c r="Y26" s="778" t="n">
        <v>0.777758820506117</v>
      </c>
      <c r="Z26" s="778" t="n">
        <v>0.643662472142994</v>
      </c>
      <c r="AA26" s="778" t="n">
        <v>0.697301011488243</v>
      </c>
      <c r="AB26" s="780" t="n">
        <v>0.563204663125119</v>
      </c>
      <c r="AC26" s="814" t="s">
        <v>87</v>
      </c>
    </row>
    <row r="27" customFormat="false" ht="18" hidden="false" customHeight="true" outlineLevel="0" collapsed="false">
      <c r="A27" s="808"/>
      <c r="B27" s="812" t="s">
        <v>372</v>
      </c>
      <c r="C27" s="813" t="s">
        <v>373</v>
      </c>
      <c r="D27" s="777" t="n">
        <v>0.616843202470369</v>
      </c>
      <c r="E27" s="778" t="n">
        <v>0.643662472142994</v>
      </c>
      <c r="F27" s="778" t="n">
        <v>0.563204663125119</v>
      </c>
      <c r="G27" s="778" t="n">
        <v>0.563204663125119</v>
      </c>
      <c r="H27" s="778" t="n">
        <v>0.724120281160868</v>
      </c>
      <c r="I27" s="778" t="n">
        <v>0.643662472142994</v>
      </c>
      <c r="J27" s="778" t="n">
        <v>0.697301011488243</v>
      </c>
      <c r="K27" s="778" t="n">
        <v>0.563204663125119</v>
      </c>
      <c r="L27" s="778" t="n">
        <v>0.616843202470369</v>
      </c>
      <c r="M27" s="778" t="n">
        <v>0.724120281160868</v>
      </c>
      <c r="N27" s="780" t="n">
        <v>0.563204663125119</v>
      </c>
      <c r="O27" s="777" t="n">
        <v>0.375469775416746</v>
      </c>
      <c r="P27" s="778" t="n">
        <v>0.268192696726247</v>
      </c>
      <c r="Q27" s="778" t="n">
        <v>0.697301011488243</v>
      </c>
      <c r="R27" s="778" t="n">
        <v>0.697301011488243</v>
      </c>
      <c r="S27" s="778" t="n">
        <v>0.777758820506117</v>
      </c>
      <c r="T27" s="778" t="n">
        <v>0.616843202470369</v>
      </c>
      <c r="U27" s="778" t="n">
        <v>0.455927584434621</v>
      </c>
      <c r="V27" s="778" t="n">
        <v>0.670481741815618</v>
      </c>
      <c r="W27" s="780" t="n">
        <v>0.563204663125119</v>
      </c>
      <c r="X27" s="801" t="n">
        <v>0.750939550833493</v>
      </c>
      <c r="Y27" s="778" t="n">
        <v>0.750939550833493</v>
      </c>
      <c r="Z27" s="778" t="n">
        <v>0.724120281160868</v>
      </c>
      <c r="AA27" s="778" t="n">
        <v>0.697301011488243</v>
      </c>
      <c r="AB27" s="780" t="n">
        <v>0.590023932797744</v>
      </c>
      <c r="AC27" s="814" t="s">
        <v>372</v>
      </c>
    </row>
    <row r="28" customFormat="false" ht="18" hidden="false" customHeight="true" outlineLevel="0" collapsed="false">
      <c r="A28" s="808"/>
      <c r="B28" s="815" t="s">
        <v>374</v>
      </c>
      <c r="C28" s="816" t="s">
        <v>375</v>
      </c>
      <c r="D28" s="787" t="n">
        <v>0.697301011488243</v>
      </c>
      <c r="E28" s="788" t="n">
        <v>0.590023932797744</v>
      </c>
      <c r="F28" s="788" t="n">
        <v>0.697301011488243</v>
      </c>
      <c r="G28" s="788" t="n">
        <v>0.536385393452495</v>
      </c>
      <c r="H28" s="788" t="n">
        <v>0.590023932797744</v>
      </c>
      <c r="I28" s="788" t="n">
        <v>0.670481741815618</v>
      </c>
      <c r="J28" s="788" t="n">
        <v>0.590023932797744</v>
      </c>
      <c r="K28" s="788" t="n">
        <v>0.563204663125119</v>
      </c>
      <c r="L28" s="788" t="n">
        <v>0.590023932797744</v>
      </c>
      <c r="M28" s="788" t="n">
        <v>0.777758820506117</v>
      </c>
      <c r="N28" s="789" t="n">
        <v>0.563204663125119</v>
      </c>
      <c r="O28" s="787" t="n">
        <v>0.777758820506117</v>
      </c>
      <c r="P28" s="788" t="n">
        <v>0.697301011488243</v>
      </c>
      <c r="Q28" s="788" t="n">
        <v>0.536385393452495</v>
      </c>
      <c r="R28" s="788" t="n">
        <v>0.536385393452495</v>
      </c>
      <c r="S28" s="788" t="n">
        <v>0.831397359851367</v>
      </c>
      <c r="T28" s="788" t="n">
        <v>0.777758820506117</v>
      </c>
      <c r="U28" s="788" t="n">
        <v>0.697301011488243</v>
      </c>
      <c r="V28" s="788" t="n">
        <v>0.724120281160868</v>
      </c>
      <c r="W28" s="789" t="n">
        <v>0.643662472142994</v>
      </c>
      <c r="X28" s="806" t="n">
        <v>0.616843202470369</v>
      </c>
      <c r="Y28" s="788" t="n">
        <v>0.724120281160868</v>
      </c>
      <c r="Z28" s="788" t="n">
        <v>0.643662472142994</v>
      </c>
      <c r="AA28" s="788" t="n">
        <v>0.724120281160868</v>
      </c>
      <c r="AB28" s="789" t="n">
        <v>0.563204663125119</v>
      </c>
      <c r="AC28" s="817" t="s">
        <v>374</v>
      </c>
    </row>
    <row r="29" customFormat="false" ht="18" hidden="false" customHeight="true" outlineLevel="0" collapsed="false">
      <c r="A29" s="818" t="s">
        <v>376</v>
      </c>
      <c r="B29" s="819" t="s">
        <v>377</v>
      </c>
      <c r="C29" s="820" t="s">
        <v>378</v>
      </c>
      <c r="D29" s="794" t="n">
        <v>0.643662472142994</v>
      </c>
      <c r="E29" s="795" t="n">
        <v>0.750939550833493</v>
      </c>
      <c r="F29" s="795" t="n">
        <v>0.670481741815618</v>
      </c>
      <c r="G29" s="795" t="n">
        <v>0.590023932797744</v>
      </c>
      <c r="H29" s="795" t="n">
        <v>0.536385393452495</v>
      </c>
      <c r="I29" s="795" t="n">
        <v>0.670481741815618</v>
      </c>
      <c r="J29" s="795" t="n">
        <v>0.697301011488243</v>
      </c>
      <c r="K29" s="795" t="n">
        <v>0.724120281160868</v>
      </c>
      <c r="L29" s="795" t="n">
        <v>0.750939550833493</v>
      </c>
      <c r="M29" s="795" t="n">
        <v>0.724120281160868</v>
      </c>
      <c r="N29" s="796" t="n">
        <v>0.563204663125119</v>
      </c>
      <c r="O29" s="794" t="n">
        <v>0.670481741815618</v>
      </c>
      <c r="P29" s="795" t="n">
        <v>0.429108314761996</v>
      </c>
      <c r="Q29" s="795" t="n">
        <v>0.590023932797744</v>
      </c>
      <c r="R29" s="795" t="n">
        <v>0.616843202470369</v>
      </c>
      <c r="S29" s="795" t="n">
        <v>0.563204663125119</v>
      </c>
      <c r="T29" s="795" t="n">
        <v>0.777758820506117</v>
      </c>
      <c r="U29" s="795" t="n">
        <v>0.590023932797744</v>
      </c>
      <c r="V29" s="795" t="n">
        <v>0.724120281160868</v>
      </c>
      <c r="W29" s="796" t="n">
        <v>0.724120281160868</v>
      </c>
      <c r="X29" s="770" t="n">
        <v>0.697301011488243</v>
      </c>
      <c r="Y29" s="771" t="n">
        <v>0.697301011488243</v>
      </c>
      <c r="Z29" s="771" t="n">
        <v>0.670481741815618</v>
      </c>
      <c r="AA29" s="771" t="n">
        <v>0.616843202470369</v>
      </c>
      <c r="AB29" s="773" t="n">
        <v>0.590023932797744</v>
      </c>
      <c r="AC29" s="821" t="s">
        <v>377</v>
      </c>
    </row>
    <row r="30" customFormat="false" ht="18" hidden="false" customHeight="true" outlineLevel="0" collapsed="false">
      <c r="A30" s="818"/>
      <c r="B30" s="819" t="s">
        <v>379</v>
      </c>
      <c r="C30" s="822" t="s">
        <v>380</v>
      </c>
      <c r="D30" s="777" t="n">
        <v>0.536385393452495</v>
      </c>
      <c r="E30" s="778" t="n">
        <v>0.643662472142994</v>
      </c>
      <c r="F30" s="778" t="n">
        <v>0.697301011488243</v>
      </c>
      <c r="G30" s="778" t="n">
        <v>0.590023932797744</v>
      </c>
      <c r="H30" s="778" t="n">
        <v>0.670481741815618</v>
      </c>
      <c r="I30" s="778" t="n">
        <v>0.455927584434621</v>
      </c>
      <c r="J30" s="778" t="n">
        <v>0.616843202470369</v>
      </c>
      <c r="K30" s="778" t="n">
        <v>0.804578090178742</v>
      </c>
      <c r="L30" s="778" t="n">
        <v>0.321831236071497</v>
      </c>
      <c r="M30" s="778" t="n">
        <v>0.697301011488243</v>
      </c>
      <c r="N30" s="780" t="n">
        <v>0.750939550833493</v>
      </c>
      <c r="O30" s="777" t="n">
        <v>0.402289045089371</v>
      </c>
      <c r="P30" s="778" t="n">
        <v>0.160915618035748</v>
      </c>
      <c r="Q30" s="778" t="n">
        <v>0.321831236071497</v>
      </c>
      <c r="R30" s="778" t="n">
        <v>0.375469775416746</v>
      </c>
      <c r="S30" s="778" t="n">
        <v>0.295011966398872</v>
      </c>
      <c r="T30" s="778" t="n">
        <v>0.482746854107245</v>
      </c>
      <c r="U30" s="778" t="n">
        <v>0.295011966398872</v>
      </c>
      <c r="V30" s="778" t="n">
        <v>0.750939550833493</v>
      </c>
      <c r="W30" s="780" t="n">
        <v>0.295011966398872</v>
      </c>
      <c r="X30" s="777" t="n">
        <v>0.670481741815618</v>
      </c>
      <c r="Y30" s="778" t="n">
        <v>0.697301011488243</v>
      </c>
      <c r="Z30" s="778" t="n">
        <v>0.697301011488243</v>
      </c>
      <c r="AA30" s="778" t="n">
        <v>0.616843202470369</v>
      </c>
      <c r="AB30" s="780" t="n">
        <v>0.858216629523992</v>
      </c>
      <c r="AC30" s="821" t="s">
        <v>379</v>
      </c>
    </row>
    <row r="31" customFormat="false" ht="18" hidden="false" customHeight="true" outlineLevel="0" collapsed="false">
      <c r="A31" s="818"/>
      <c r="B31" s="823" t="s">
        <v>381</v>
      </c>
      <c r="C31" s="822" t="s">
        <v>382</v>
      </c>
      <c r="D31" s="777" t="n">
        <v>0.160915618035748</v>
      </c>
      <c r="E31" s="778" t="n">
        <v>0.858216629523992</v>
      </c>
      <c r="F31" s="778" t="n">
        <v>0.777758820506117</v>
      </c>
      <c r="G31" s="778" t="n">
        <v>0.429108314761996</v>
      </c>
      <c r="H31" s="778" t="n">
        <v>0.429108314761996</v>
      </c>
      <c r="I31" s="778" t="n">
        <v>0.134096348363124</v>
      </c>
      <c r="J31" s="778" t="n">
        <v>0.134096348363124</v>
      </c>
      <c r="K31" s="778" t="n">
        <v>0.375469775416746</v>
      </c>
      <c r="L31" s="778" t="n">
        <v>0.724120281160868</v>
      </c>
      <c r="M31" s="778" t="n">
        <v>0.134096348363124</v>
      </c>
      <c r="N31" s="780" t="n">
        <v>0.321831236071497</v>
      </c>
      <c r="O31" s="777" t="n">
        <v>0.455927584434621</v>
      </c>
      <c r="P31" s="778" t="n">
        <v>0.590023932797744</v>
      </c>
      <c r="Q31" s="778" t="n">
        <v>0.241373427053623</v>
      </c>
      <c r="R31" s="778" t="n">
        <v>0.268192696726247</v>
      </c>
      <c r="S31" s="778" t="n">
        <v>0.295011966398872</v>
      </c>
      <c r="T31" s="778" t="n">
        <v>0.455927584434621</v>
      </c>
      <c r="U31" s="778" t="n">
        <v>0.295011966398872</v>
      </c>
      <c r="V31" s="778" t="n">
        <v>0.348650505744122</v>
      </c>
      <c r="W31" s="780" t="n">
        <v>0.482746854107245</v>
      </c>
      <c r="X31" s="777" t="n">
        <v>0.777758820506117</v>
      </c>
      <c r="Y31" s="778" t="n">
        <v>0.724120281160868</v>
      </c>
      <c r="Z31" s="778" t="n">
        <v>0.804578090178742</v>
      </c>
      <c r="AA31" s="778" t="n">
        <v>0.804578090178742</v>
      </c>
      <c r="AB31" s="780" t="n">
        <v>0.750939550833493</v>
      </c>
      <c r="AC31" s="824" t="s">
        <v>381</v>
      </c>
    </row>
    <row r="32" customFormat="false" ht="18" hidden="false" customHeight="true" outlineLevel="0" collapsed="false">
      <c r="A32" s="818"/>
      <c r="B32" s="823" t="s">
        <v>383</v>
      </c>
      <c r="C32" s="822" t="s">
        <v>384</v>
      </c>
      <c r="D32" s="777" t="n">
        <v>0.455927584434621</v>
      </c>
      <c r="E32" s="778" t="n">
        <v>0.724120281160868</v>
      </c>
      <c r="F32" s="778" t="n">
        <v>0.697301011488243</v>
      </c>
      <c r="G32" s="778" t="n">
        <v>0.429108314761996</v>
      </c>
      <c r="H32" s="778" t="n">
        <v>0.375469775416746</v>
      </c>
      <c r="I32" s="778" t="n">
        <v>0.455927584434621</v>
      </c>
      <c r="J32" s="778" t="n">
        <v>0.455927584434621</v>
      </c>
      <c r="K32" s="778" t="n">
        <v>0.241373427053623</v>
      </c>
      <c r="L32" s="778" t="n">
        <v>0.160915618035748</v>
      </c>
      <c r="M32" s="778" t="n">
        <v>0.616843202470369</v>
      </c>
      <c r="N32" s="780" t="n">
        <v>0.295011966398872</v>
      </c>
      <c r="O32" s="777" t="n">
        <v>0.160915618035748</v>
      </c>
      <c r="P32" s="778" t="n">
        <v>0.214554157380998</v>
      </c>
      <c r="Q32" s="778" t="n">
        <v>0.160915618035748</v>
      </c>
      <c r="R32" s="778" t="n">
        <v>0.429108314761996</v>
      </c>
      <c r="S32" s="778" t="n">
        <v>0.455927584434621</v>
      </c>
      <c r="T32" s="778" t="n">
        <v>1.12640932625024</v>
      </c>
      <c r="U32" s="778" t="n">
        <v>0.214554157380998</v>
      </c>
      <c r="V32" s="778" t="n">
        <v>0.429108314761996</v>
      </c>
      <c r="W32" s="780" t="n">
        <v>0.50956612377987</v>
      </c>
      <c r="X32" s="777" t="n">
        <v>0.455927584434621</v>
      </c>
      <c r="Y32" s="778" t="n">
        <v>0.50956612377987</v>
      </c>
      <c r="Z32" s="778" t="n">
        <v>0.429108314761996</v>
      </c>
      <c r="AA32" s="778" t="n">
        <v>0.268192696726247</v>
      </c>
      <c r="AB32" s="780" t="n">
        <v>0.697301011488243</v>
      </c>
      <c r="AC32" s="824" t="s">
        <v>383</v>
      </c>
    </row>
    <row r="33" customFormat="false" ht="18" hidden="false" customHeight="true" outlineLevel="0" collapsed="false">
      <c r="A33" s="818"/>
      <c r="B33" s="823" t="s">
        <v>385</v>
      </c>
      <c r="C33" s="822" t="s">
        <v>386</v>
      </c>
      <c r="D33" s="777" t="n">
        <v>0.536385393452495</v>
      </c>
      <c r="E33" s="778" t="n">
        <v>0.563204663125119</v>
      </c>
      <c r="F33" s="778" t="n">
        <v>0.724120281160868</v>
      </c>
      <c r="G33" s="778" t="n">
        <v>0.643662472142994</v>
      </c>
      <c r="H33" s="778" t="n">
        <v>0.590023932797744</v>
      </c>
      <c r="I33" s="778" t="n">
        <v>0.616843202470369</v>
      </c>
      <c r="J33" s="778" t="n">
        <v>0.563204663125119</v>
      </c>
      <c r="K33" s="778" t="n">
        <v>0.455927584434621</v>
      </c>
      <c r="L33" s="778" t="n">
        <v>0.402289045089371</v>
      </c>
      <c r="M33" s="778" t="n">
        <v>0.750939550833493</v>
      </c>
      <c r="N33" s="780" t="n">
        <v>0.670481741815618</v>
      </c>
      <c r="O33" s="777" t="n">
        <v>0.295011966398872</v>
      </c>
      <c r="P33" s="778" t="n">
        <v>0.402289045089371</v>
      </c>
      <c r="Q33" s="778" t="n">
        <v>0.536385393452495</v>
      </c>
      <c r="R33" s="778" t="n">
        <v>0.590023932797744</v>
      </c>
      <c r="S33" s="778" t="n">
        <v>0.643662472142994</v>
      </c>
      <c r="T33" s="778" t="n">
        <v>0.563204663125119</v>
      </c>
      <c r="U33" s="778" t="n">
        <v>0.563204663125119</v>
      </c>
      <c r="V33" s="778" t="n">
        <v>0.670481741815618</v>
      </c>
      <c r="W33" s="780" t="n">
        <v>0.429108314761996</v>
      </c>
      <c r="X33" s="777" t="n">
        <v>0.670481741815618</v>
      </c>
      <c r="Y33" s="778" t="n">
        <v>0.670481741815618</v>
      </c>
      <c r="Z33" s="778" t="n">
        <v>0.50956612377987</v>
      </c>
      <c r="AA33" s="778" t="n">
        <v>0.643662472142994</v>
      </c>
      <c r="AB33" s="780" t="n">
        <v>0.750939550833493</v>
      </c>
      <c r="AC33" s="824" t="s">
        <v>385</v>
      </c>
    </row>
    <row r="34" customFormat="false" ht="18" hidden="false" customHeight="true" outlineLevel="0" collapsed="false">
      <c r="A34" s="818"/>
      <c r="B34" s="823" t="s">
        <v>387</v>
      </c>
      <c r="C34" s="822" t="s">
        <v>388</v>
      </c>
      <c r="D34" s="777" t="n">
        <v>0.590023932797744</v>
      </c>
      <c r="E34" s="778" t="n">
        <v>0.724120281160868</v>
      </c>
      <c r="F34" s="778" t="n">
        <v>0.697301011488243</v>
      </c>
      <c r="G34" s="778" t="n">
        <v>0.724120281160868</v>
      </c>
      <c r="H34" s="778" t="n">
        <v>0.643662472142994</v>
      </c>
      <c r="I34" s="778" t="n">
        <v>0.50956612377987</v>
      </c>
      <c r="J34" s="778" t="n">
        <v>0.563204663125119</v>
      </c>
      <c r="K34" s="778" t="n">
        <v>0.429108314761996</v>
      </c>
      <c r="L34" s="778" t="n">
        <v>0.616843202470369</v>
      </c>
      <c r="M34" s="778" t="n">
        <v>0.268192696726247</v>
      </c>
      <c r="N34" s="780" t="n">
        <v>0.616843202470369</v>
      </c>
      <c r="O34" s="777" t="n">
        <v>0.402289045089371</v>
      </c>
      <c r="P34" s="778" t="n">
        <v>0.482746854107245</v>
      </c>
      <c r="Q34" s="778" t="n">
        <v>0.50956612377987</v>
      </c>
      <c r="R34" s="778" t="n">
        <v>0.670481741815618</v>
      </c>
      <c r="S34" s="778" t="n">
        <v>0.429108314761996</v>
      </c>
      <c r="T34" s="778" t="n">
        <v>0.616843202470369</v>
      </c>
      <c r="U34" s="778" t="n">
        <v>0.536385393452495</v>
      </c>
      <c r="V34" s="778" t="n">
        <v>0.804578090178742</v>
      </c>
      <c r="W34" s="780" t="n">
        <v>0.643662472142994</v>
      </c>
      <c r="X34" s="777" t="n">
        <v>0.670481741815618</v>
      </c>
      <c r="Y34" s="778" t="n">
        <v>0.616843202470369</v>
      </c>
      <c r="Z34" s="778" t="n">
        <v>0.724120281160868</v>
      </c>
      <c r="AA34" s="778" t="n">
        <v>0.590023932797744</v>
      </c>
      <c r="AB34" s="780" t="n">
        <v>0.643662472142994</v>
      </c>
      <c r="AC34" s="824" t="s">
        <v>387</v>
      </c>
    </row>
    <row r="35" customFormat="false" ht="18" hidden="false" customHeight="true" outlineLevel="0" collapsed="false">
      <c r="A35" s="818"/>
      <c r="B35" s="823" t="s">
        <v>81</v>
      </c>
      <c r="C35" s="822" t="s">
        <v>428</v>
      </c>
      <c r="D35" s="777" t="n">
        <v>0.402289045089371</v>
      </c>
      <c r="E35" s="778" t="n">
        <v>0.616843202470369</v>
      </c>
      <c r="F35" s="778" t="n">
        <v>0.697301011488243</v>
      </c>
      <c r="G35" s="778" t="n">
        <v>0.429108314761996</v>
      </c>
      <c r="H35" s="778" t="n">
        <v>0.590023932797744</v>
      </c>
      <c r="I35" s="778" t="n">
        <v>0.536385393452495</v>
      </c>
      <c r="J35" s="778" t="n">
        <v>0.50956612377987</v>
      </c>
      <c r="K35" s="778" t="n">
        <v>0.643662472142994</v>
      </c>
      <c r="L35" s="778" t="n">
        <v>0.563204663125119</v>
      </c>
      <c r="M35" s="778" t="n">
        <v>0.429108314761996</v>
      </c>
      <c r="N35" s="780" t="n">
        <v>0.455927584434621</v>
      </c>
      <c r="O35" s="777" t="n">
        <v>0.295011966398872</v>
      </c>
      <c r="P35" s="778" t="n">
        <v>0.268192696726247</v>
      </c>
      <c r="Q35" s="778" t="n">
        <v>0.643662472142994</v>
      </c>
      <c r="R35" s="778" t="n">
        <v>0.670481741815618</v>
      </c>
      <c r="S35" s="778" t="n">
        <v>0.348650505744122</v>
      </c>
      <c r="T35" s="778" t="n">
        <v>0.455927584434621</v>
      </c>
      <c r="U35" s="778" t="n">
        <v>0.429108314761996</v>
      </c>
      <c r="V35" s="778" t="n">
        <v>0.697301011488243</v>
      </c>
      <c r="W35" s="780" t="n">
        <v>0.563204663125119</v>
      </c>
      <c r="X35" s="777" t="n">
        <v>0.643662472142994</v>
      </c>
      <c r="Y35" s="778" t="n">
        <v>0.697301011488243</v>
      </c>
      <c r="Z35" s="778" t="n">
        <v>0.321831236071497</v>
      </c>
      <c r="AA35" s="778" t="n">
        <v>0.429108314761996</v>
      </c>
      <c r="AB35" s="780" t="n">
        <v>0.590023932797744</v>
      </c>
      <c r="AC35" s="824" t="s">
        <v>81</v>
      </c>
    </row>
    <row r="36" customFormat="false" ht="18" hidden="false" customHeight="true" outlineLevel="0" collapsed="false">
      <c r="A36" s="818"/>
      <c r="B36" s="823" t="s">
        <v>390</v>
      </c>
      <c r="C36" s="822" t="s">
        <v>391</v>
      </c>
      <c r="D36" s="777" t="n">
        <v>0.375469775416746</v>
      </c>
      <c r="E36" s="778" t="n">
        <v>0.536385393452495</v>
      </c>
      <c r="F36" s="778" t="n">
        <v>0.536385393452495</v>
      </c>
      <c r="G36" s="778" t="n">
        <v>0.616843202470369</v>
      </c>
      <c r="H36" s="778" t="n">
        <v>0.50956612377987</v>
      </c>
      <c r="I36" s="778" t="n">
        <v>0.563204663125119</v>
      </c>
      <c r="J36" s="778" t="n">
        <v>0.50956612377987</v>
      </c>
      <c r="K36" s="778" t="n">
        <v>0.482746854107245</v>
      </c>
      <c r="L36" s="778" t="n">
        <v>0.187734887708373</v>
      </c>
      <c r="M36" s="778" t="n">
        <v>0.643662472142994</v>
      </c>
      <c r="N36" s="780" t="n">
        <v>0.295011966398872</v>
      </c>
      <c r="O36" s="777" t="n">
        <v>0.375469775416746</v>
      </c>
      <c r="P36" s="778" t="n">
        <v>0.375469775416746</v>
      </c>
      <c r="Q36" s="778" t="n">
        <v>0.429108314761996</v>
      </c>
      <c r="R36" s="778" t="n">
        <v>0.643662472142994</v>
      </c>
      <c r="S36" s="778" t="n">
        <v>0.911855168869241</v>
      </c>
      <c r="T36" s="778" t="n">
        <v>0.187734887708373</v>
      </c>
      <c r="U36" s="778" t="n">
        <v>0.214554157380998</v>
      </c>
      <c r="V36" s="778" t="n">
        <v>0.590023932797744</v>
      </c>
      <c r="W36" s="780" t="n">
        <v>0.214554157380998</v>
      </c>
      <c r="X36" s="777" t="n">
        <v>0.50956612377987</v>
      </c>
      <c r="Y36" s="778" t="n">
        <v>0.455927584434621</v>
      </c>
      <c r="Z36" s="778" t="n">
        <v>0.321831236071497</v>
      </c>
      <c r="AA36" s="778" t="n">
        <v>0.348650505744122</v>
      </c>
      <c r="AB36" s="780" t="n">
        <v>0.616843202470369</v>
      </c>
      <c r="AC36" s="824" t="s">
        <v>390</v>
      </c>
    </row>
    <row r="37" customFormat="false" ht="18" hidden="false" customHeight="true" outlineLevel="0" collapsed="false">
      <c r="A37" s="818"/>
      <c r="B37" s="825" t="s">
        <v>78</v>
      </c>
      <c r="C37" s="826" t="s">
        <v>392</v>
      </c>
      <c r="D37" s="784" t="n">
        <v>0.0804578090178742</v>
      </c>
      <c r="E37" s="785" t="n">
        <v>0.858216629523992</v>
      </c>
      <c r="F37" s="785" t="n">
        <v>0.697301011488243</v>
      </c>
      <c r="G37" s="785" t="n">
        <v>0.268192696726247</v>
      </c>
      <c r="H37" s="785" t="n">
        <v>0.482746854107245</v>
      </c>
      <c r="I37" s="785" t="n">
        <v>0.0804578090178742</v>
      </c>
      <c r="J37" s="785" t="n">
        <v>0.0804578090178742</v>
      </c>
      <c r="K37" s="785" t="n">
        <v>0.268192696726247</v>
      </c>
      <c r="L37" s="785" t="n">
        <v>0.0804578090178742</v>
      </c>
      <c r="M37" s="785" t="n">
        <v>0.402289045089371</v>
      </c>
      <c r="N37" s="827" t="n">
        <v>0.134096348363124</v>
      </c>
      <c r="O37" s="784" t="n">
        <v>0.455927584434621</v>
      </c>
      <c r="P37" s="785" t="n">
        <v>0.455927584434621</v>
      </c>
      <c r="Q37" s="785" t="n">
        <v>0</v>
      </c>
      <c r="R37" s="785" t="n">
        <v>0.482746854107245</v>
      </c>
      <c r="S37" s="785" t="n">
        <v>0.0804578090178742</v>
      </c>
      <c r="T37" s="785" t="n">
        <v>0.0804578090178742</v>
      </c>
      <c r="U37" s="785" t="n">
        <v>0.0804578090178742</v>
      </c>
      <c r="V37" s="785" t="n">
        <v>0.295011966398872</v>
      </c>
      <c r="W37" s="827" t="n">
        <v>0.482746854107245</v>
      </c>
      <c r="X37" s="787" t="n">
        <v>0.402289045089371</v>
      </c>
      <c r="Y37" s="788" t="n">
        <v>0.590023932797744</v>
      </c>
      <c r="Z37" s="788" t="n">
        <v>0.348650505744122</v>
      </c>
      <c r="AA37" s="788" t="n">
        <v>0.402289045089371</v>
      </c>
      <c r="AB37" s="789" t="n">
        <v>0.536385393452495</v>
      </c>
      <c r="AC37" s="828" t="s">
        <v>78</v>
      </c>
    </row>
    <row r="38" customFormat="false" ht="18" hidden="false" customHeight="true" outlineLevel="0" collapsed="false">
      <c r="A38" s="829" t="s">
        <v>393</v>
      </c>
      <c r="B38" s="830" t="s">
        <v>394</v>
      </c>
      <c r="C38" s="831" t="s">
        <v>395</v>
      </c>
      <c r="D38" s="770" t="n">
        <v>0.804578090178742</v>
      </c>
      <c r="E38" s="771" t="n">
        <v>0.804578090178742</v>
      </c>
      <c r="F38" s="771" t="n">
        <v>0.643662472142994</v>
      </c>
      <c r="G38" s="771" t="n">
        <v>0.697301011488243</v>
      </c>
      <c r="H38" s="771" t="n">
        <v>0.643662472142994</v>
      </c>
      <c r="I38" s="771" t="n">
        <v>0.885035899196616</v>
      </c>
      <c r="J38" s="771" t="n">
        <v>0.563204663125119</v>
      </c>
      <c r="K38" s="771" t="n">
        <v>0.482746854107245</v>
      </c>
      <c r="L38" s="771" t="n">
        <v>0.321831236071497</v>
      </c>
      <c r="M38" s="771" t="n">
        <v>0.750939550833493</v>
      </c>
      <c r="N38" s="773" t="n">
        <v>0.938674438541866</v>
      </c>
      <c r="O38" s="770" t="n">
        <v>0.536385393452495</v>
      </c>
      <c r="P38" s="771" t="n">
        <v>0.858216629523992</v>
      </c>
      <c r="Q38" s="771" t="n">
        <v>0.750939550833493</v>
      </c>
      <c r="R38" s="771" t="n">
        <v>0.536385393452495</v>
      </c>
      <c r="S38" s="771" t="n">
        <v>0.992312977887115</v>
      </c>
      <c r="T38" s="771" t="n">
        <v>0.777758820506117</v>
      </c>
      <c r="U38" s="771" t="n">
        <v>0.643662472142994</v>
      </c>
      <c r="V38" s="771" t="n">
        <v>0.858216629523992</v>
      </c>
      <c r="W38" s="773" t="n">
        <v>0.670481741815618</v>
      </c>
      <c r="X38" s="797" t="n">
        <v>0.804578090178742</v>
      </c>
      <c r="Y38" s="771" t="n">
        <v>0.938674438541866</v>
      </c>
      <c r="Z38" s="771" t="n">
        <v>0.563204663125119</v>
      </c>
      <c r="AA38" s="771" t="n">
        <v>0.616843202470369</v>
      </c>
      <c r="AB38" s="773" t="n">
        <v>0.616843202470369</v>
      </c>
      <c r="AC38" s="832" t="s">
        <v>394</v>
      </c>
    </row>
    <row r="39" customFormat="false" ht="18" hidden="false" customHeight="true" outlineLevel="0" collapsed="false">
      <c r="A39" s="829"/>
      <c r="B39" s="833" t="s">
        <v>396</v>
      </c>
      <c r="C39" s="834" t="s">
        <v>397</v>
      </c>
      <c r="D39" s="777" t="n">
        <v>0.697301011488243</v>
      </c>
      <c r="E39" s="778" t="n">
        <v>0.804578090178742</v>
      </c>
      <c r="F39" s="778" t="n">
        <v>0.697301011488243</v>
      </c>
      <c r="G39" s="778" t="n">
        <v>0.590023932797744</v>
      </c>
      <c r="H39" s="778" t="n">
        <v>0.616843202470369</v>
      </c>
      <c r="I39" s="778" t="n">
        <v>0.858216629523992</v>
      </c>
      <c r="J39" s="778" t="n">
        <v>0.563204663125119</v>
      </c>
      <c r="K39" s="778" t="n">
        <v>0.482746854107245</v>
      </c>
      <c r="L39" s="778" t="n">
        <v>0.348650505744122</v>
      </c>
      <c r="M39" s="778" t="n">
        <v>0.777758820506117</v>
      </c>
      <c r="N39" s="780" t="n">
        <v>0.938674438541866</v>
      </c>
      <c r="O39" s="777" t="n">
        <v>0.321831236071497</v>
      </c>
      <c r="P39" s="778" t="n">
        <v>0.858216629523992</v>
      </c>
      <c r="Q39" s="778" t="n">
        <v>0.697301011488243</v>
      </c>
      <c r="R39" s="778" t="n">
        <v>0.536385393452495</v>
      </c>
      <c r="S39" s="778" t="n">
        <v>0.96549370821449</v>
      </c>
      <c r="T39" s="778" t="n">
        <v>0.804578090178742</v>
      </c>
      <c r="U39" s="778" t="n">
        <v>0.482746854107245</v>
      </c>
      <c r="V39" s="778" t="n">
        <v>0.885035899196616</v>
      </c>
      <c r="W39" s="780" t="n">
        <v>0.670481741815618</v>
      </c>
      <c r="X39" s="801" t="n">
        <v>0.724120281160868</v>
      </c>
      <c r="Y39" s="778" t="n">
        <v>0.938674438541866</v>
      </c>
      <c r="Z39" s="778" t="n">
        <v>0.563204663125119</v>
      </c>
      <c r="AA39" s="778" t="n">
        <v>0.616843202470369</v>
      </c>
      <c r="AB39" s="780" t="n">
        <v>0.50956612377987</v>
      </c>
      <c r="AC39" s="835" t="s">
        <v>396</v>
      </c>
    </row>
    <row r="40" customFormat="false" ht="18" hidden="false" customHeight="true" outlineLevel="0" collapsed="false">
      <c r="A40" s="829"/>
      <c r="B40" s="833" t="s">
        <v>398</v>
      </c>
      <c r="C40" s="834" t="s">
        <v>399</v>
      </c>
      <c r="D40" s="777" t="n">
        <v>0.96549370821449</v>
      </c>
      <c r="E40" s="778" t="n">
        <v>0.858216629523992</v>
      </c>
      <c r="F40" s="778" t="n">
        <v>0.616843202470369</v>
      </c>
      <c r="G40" s="778" t="n">
        <v>0.724120281160868</v>
      </c>
      <c r="H40" s="778" t="n">
        <v>0.536385393452495</v>
      </c>
      <c r="I40" s="778" t="n">
        <v>0.804578090178742</v>
      </c>
      <c r="J40" s="778" t="n">
        <v>0.724120281160868</v>
      </c>
      <c r="K40" s="778" t="n">
        <v>0.724120281160868</v>
      </c>
      <c r="L40" s="778" t="n">
        <v>0.697301011488243</v>
      </c>
      <c r="M40" s="778" t="n">
        <v>0.455927584434621</v>
      </c>
      <c r="N40" s="780" t="n">
        <v>0.885035899196616</v>
      </c>
      <c r="O40" s="777" t="n">
        <v>0.241373427053623</v>
      </c>
      <c r="P40" s="778" t="n">
        <v>0.831397359851367</v>
      </c>
      <c r="Q40" s="778" t="n">
        <v>0.697301011488243</v>
      </c>
      <c r="R40" s="778" t="n">
        <v>0.697301011488243</v>
      </c>
      <c r="S40" s="778" t="n">
        <v>0.616843202470369</v>
      </c>
      <c r="T40" s="778" t="n">
        <v>0.455927584434621</v>
      </c>
      <c r="U40" s="778" t="n">
        <v>0.402289045089371</v>
      </c>
      <c r="V40" s="778" t="n">
        <v>0.992312977887115</v>
      </c>
      <c r="W40" s="780" t="n">
        <v>0.482746854107245</v>
      </c>
      <c r="X40" s="801" t="n">
        <v>0.858216629523992</v>
      </c>
      <c r="Y40" s="778" t="n">
        <v>0.858216629523992</v>
      </c>
      <c r="Z40" s="778" t="n">
        <v>0.750939550833493</v>
      </c>
      <c r="AA40" s="778" t="n">
        <v>0.724120281160868</v>
      </c>
      <c r="AB40" s="780" t="n">
        <v>0.643662472142994</v>
      </c>
      <c r="AC40" s="835" t="s">
        <v>398</v>
      </c>
    </row>
    <row r="41" customFormat="false" ht="18" hidden="false" customHeight="true" outlineLevel="0" collapsed="false">
      <c r="A41" s="829"/>
      <c r="B41" s="833" t="s">
        <v>400</v>
      </c>
      <c r="C41" s="834" t="s">
        <v>426</v>
      </c>
      <c r="D41" s="777" t="n">
        <v>0.616843202470369</v>
      </c>
      <c r="E41" s="778" t="n">
        <v>0.750939550833493</v>
      </c>
      <c r="F41" s="778" t="n">
        <v>0.670481741815618</v>
      </c>
      <c r="G41" s="778" t="n">
        <v>0.670481741815618</v>
      </c>
      <c r="H41" s="778" t="n">
        <v>0.643662472142994</v>
      </c>
      <c r="I41" s="778" t="n">
        <v>0.777758820506117</v>
      </c>
      <c r="J41" s="778" t="n">
        <v>0.777758820506117</v>
      </c>
      <c r="K41" s="778" t="n">
        <v>0.670481741815618</v>
      </c>
      <c r="L41" s="778" t="n">
        <v>0.536385393452495</v>
      </c>
      <c r="M41" s="778" t="n">
        <v>0.858216629523992</v>
      </c>
      <c r="N41" s="780" t="n">
        <v>0.777758820506117</v>
      </c>
      <c r="O41" s="777" t="n">
        <v>0.375469775416746</v>
      </c>
      <c r="P41" s="778" t="n">
        <v>0.777758820506117</v>
      </c>
      <c r="Q41" s="778" t="n">
        <v>0.697301011488243</v>
      </c>
      <c r="R41" s="778" t="n">
        <v>0.616843202470369</v>
      </c>
      <c r="S41" s="778" t="n">
        <v>0.858216629523992</v>
      </c>
      <c r="T41" s="778" t="n">
        <v>0.590023932797744</v>
      </c>
      <c r="U41" s="778" t="n">
        <v>0.670481741815618</v>
      </c>
      <c r="V41" s="778" t="n">
        <v>0.858216629523992</v>
      </c>
      <c r="W41" s="780" t="n">
        <v>0.750939550833493</v>
      </c>
      <c r="X41" s="801" t="n">
        <v>0.643662472142994</v>
      </c>
      <c r="Y41" s="778" t="n">
        <v>0.750939550833493</v>
      </c>
      <c r="Z41" s="778" t="n">
        <v>0.50956612377987</v>
      </c>
      <c r="AA41" s="778" t="n">
        <v>0.590023932797744</v>
      </c>
      <c r="AB41" s="780" t="n">
        <v>0.536385393452495</v>
      </c>
      <c r="AC41" s="835" t="s">
        <v>400</v>
      </c>
    </row>
    <row r="42" customFormat="false" ht="18" hidden="false" customHeight="true" outlineLevel="0" collapsed="false">
      <c r="A42" s="829"/>
      <c r="B42" s="833" t="s">
        <v>402</v>
      </c>
      <c r="C42" s="834" t="s">
        <v>403</v>
      </c>
      <c r="D42" s="777" t="n">
        <v>0.670481741815618</v>
      </c>
      <c r="E42" s="778" t="n">
        <v>0.670481741815618</v>
      </c>
      <c r="F42" s="778" t="n">
        <v>0.563204663125119</v>
      </c>
      <c r="G42" s="778" t="n">
        <v>0.616843202470369</v>
      </c>
      <c r="H42" s="778" t="n">
        <v>0.643662472142994</v>
      </c>
      <c r="I42" s="778" t="n">
        <v>0.750939550833493</v>
      </c>
      <c r="J42" s="778" t="n">
        <v>0.697301011488243</v>
      </c>
      <c r="K42" s="778" t="n">
        <v>0.804578090178742</v>
      </c>
      <c r="L42" s="778" t="n">
        <v>0.616843202470369</v>
      </c>
      <c r="M42" s="778" t="n">
        <v>0.724120281160868</v>
      </c>
      <c r="N42" s="780" t="n">
        <v>0.777758820506117</v>
      </c>
      <c r="O42" s="777" t="n">
        <v>0.750939550833493</v>
      </c>
      <c r="P42" s="778" t="n">
        <v>0.911855168869241</v>
      </c>
      <c r="Q42" s="778" t="n">
        <v>0.724120281160868</v>
      </c>
      <c r="R42" s="778" t="n">
        <v>0.590023932797744</v>
      </c>
      <c r="S42" s="778" t="n">
        <v>0.697301011488243</v>
      </c>
      <c r="T42" s="778" t="n">
        <v>0.590023932797744</v>
      </c>
      <c r="U42" s="778" t="n">
        <v>0.590023932797744</v>
      </c>
      <c r="V42" s="778" t="n">
        <v>0.804578090178742</v>
      </c>
      <c r="W42" s="780" t="n">
        <v>0.590023932797744</v>
      </c>
      <c r="X42" s="801" t="n">
        <v>0.831397359851367</v>
      </c>
      <c r="Y42" s="778" t="n">
        <v>0.777758820506117</v>
      </c>
      <c r="Z42" s="778" t="n">
        <v>0.563204663125119</v>
      </c>
      <c r="AA42" s="778" t="n">
        <v>0.536385393452495</v>
      </c>
      <c r="AB42" s="780" t="n">
        <v>0.616843202470369</v>
      </c>
      <c r="AC42" s="835" t="s">
        <v>402</v>
      </c>
    </row>
    <row r="43" customFormat="false" ht="18" hidden="false" customHeight="true" outlineLevel="0" collapsed="false">
      <c r="A43" s="829"/>
      <c r="B43" s="833" t="s">
        <v>404</v>
      </c>
      <c r="C43" s="834" t="s">
        <v>405</v>
      </c>
      <c r="D43" s="777" t="n">
        <v>0.643662472142994</v>
      </c>
      <c r="E43" s="778" t="n">
        <v>0.670481741815618</v>
      </c>
      <c r="F43" s="778" t="n">
        <v>0.616843202470369</v>
      </c>
      <c r="G43" s="778" t="n">
        <v>0.697301011488243</v>
      </c>
      <c r="H43" s="778" t="n">
        <v>0.536385393452495</v>
      </c>
      <c r="I43" s="778" t="n">
        <v>0.697301011488243</v>
      </c>
      <c r="J43" s="778" t="n">
        <v>0.777758820506117</v>
      </c>
      <c r="K43" s="778" t="n">
        <v>0.590023932797744</v>
      </c>
      <c r="L43" s="778" t="n">
        <v>0.455927584434621</v>
      </c>
      <c r="M43" s="778" t="n">
        <v>0.750939550833493</v>
      </c>
      <c r="N43" s="780" t="n">
        <v>0.724120281160868</v>
      </c>
      <c r="O43" s="777" t="n">
        <v>0.295011966398872</v>
      </c>
      <c r="P43" s="778" t="n">
        <v>0.536385393452495</v>
      </c>
      <c r="Q43" s="778" t="n">
        <v>0.536385393452495</v>
      </c>
      <c r="R43" s="778" t="n">
        <v>0.750939550833493</v>
      </c>
      <c r="S43" s="778" t="n">
        <v>0.724120281160868</v>
      </c>
      <c r="T43" s="778" t="n">
        <v>0.482746854107245</v>
      </c>
      <c r="U43" s="778" t="n">
        <v>0.402289045089371</v>
      </c>
      <c r="V43" s="778" t="n">
        <v>0.804578090178742</v>
      </c>
      <c r="W43" s="780" t="n">
        <v>0.482746854107245</v>
      </c>
      <c r="X43" s="801" t="n">
        <v>0.724120281160868</v>
      </c>
      <c r="Y43" s="778" t="n">
        <v>0.724120281160868</v>
      </c>
      <c r="Z43" s="778" t="n">
        <v>0.670481741815618</v>
      </c>
      <c r="AA43" s="778" t="n">
        <v>0.590023932797744</v>
      </c>
      <c r="AB43" s="780" t="n">
        <v>0.670481741815618</v>
      </c>
      <c r="AC43" s="835" t="s">
        <v>404</v>
      </c>
    </row>
    <row r="44" customFormat="false" ht="18" hidden="false" customHeight="true" outlineLevel="0" collapsed="false">
      <c r="A44" s="829"/>
      <c r="B44" s="833" t="s">
        <v>406</v>
      </c>
      <c r="C44" s="834" t="s">
        <v>407</v>
      </c>
      <c r="D44" s="777" t="n">
        <v>0.348650505744122</v>
      </c>
      <c r="E44" s="778" t="n">
        <v>0.750939550833493</v>
      </c>
      <c r="F44" s="778" t="n">
        <v>0.616843202470369</v>
      </c>
      <c r="G44" s="778" t="n">
        <v>0.643662472142994</v>
      </c>
      <c r="H44" s="778" t="n">
        <v>0.348650505744122</v>
      </c>
      <c r="I44" s="778" t="n">
        <v>0.670481741815618</v>
      </c>
      <c r="J44" s="778" t="n">
        <v>0.590023932797744</v>
      </c>
      <c r="K44" s="778" t="n">
        <v>0.724120281160868</v>
      </c>
      <c r="L44" s="778" t="n">
        <v>0.536385393452495</v>
      </c>
      <c r="M44" s="778" t="n">
        <v>0.482746854107245</v>
      </c>
      <c r="N44" s="780" t="n">
        <v>0.804578090178742</v>
      </c>
      <c r="O44" s="777" t="n">
        <v>0.134096348363124</v>
      </c>
      <c r="P44" s="778" t="n">
        <v>0.295011966398872</v>
      </c>
      <c r="Q44" s="778" t="n">
        <v>0.429108314761996</v>
      </c>
      <c r="R44" s="778" t="n">
        <v>0.804578090178742</v>
      </c>
      <c r="S44" s="778" t="n">
        <v>0.375469775416746</v>
      </c>
      <c r="T44" s="778" t="n">
        <v>0.911855168869241</v>
      </c>
      <c r="U44" s="778" t="n">
        <v>0.321831236071497</v>
      </c>
      <c r="V44" s="778" t="n">
        <v>0.724120281160868</v>
      </c>
      <c r="W44" s="780" t="n">
        <v>0.50956612377987</v>
      </c>
      <c r="X44" s="801" t="n">
        <v>0.777758820506117</v>
      </c>
      <c r="Y44" s="778" t="n">
        <v>0.724120281160868</v>
      </c>
      <c r="Z44" s="778" t="n">
        <v>0.536385393452495</v>
      </c>
      <c r="AA44" s="778" t="n">
        <v>0.563204663125119</v>
      </c>
      <c r="AB44" s="780" t="n">
        <v>0.750939550833493</v>
      </c>
      <c r="AC44" s="835" t="s">
        <v>406</v>
      </c>
    </row>
    <row r="45" customFormat="false" ht="18" hidden="false" customHeight="true" outlineLevel="0" collapsed="false">
      <c r="A45" s="829"/>
      <c r="B45" s="833" t="s">
        <v>408</v>
      </c>
      <c r="C45" s="834" t="s">
        <v>409</v>
      </c>
      <c r="D45" s="777" t="n">
        <v>0.375469775416746</v>
      </c>
      <c r="E45" s="778" t="n">
        <v>0.804578090178742</v>
      </c>
      <c r="F45" s="778" t="n">
        <v>0.616843202470369</v>
      </c>
      <c r="G45" s="778" t="n">
        <v>0.697301011488243</v>
      </c>
      <c r="H45" s="778" t="n">
        <v>0.402289045089371</v>
      </c>
      <c r="I45" s="778" t="n">
        <v>0.643662472142994</v>
      </c>
      <c r="J45" s="778" t="n">
        <v>0.670481741815618</v>
      </c>
      <c r="K45" s="778" t="n">
        <v>0.804578090178742</v>
      </c>
      <c r="L45" s="778" t="n">
        <v>0.536385393452495</v>
      </c>
      <c r="M45" s="778" t="n">
        <v>0.536385393452495</v>
      </c>
      <c r="N45" s="780" t="n">
        <v>0.804578090178742</v>
      </c>
      <c r="O45" s="777" t="n">
        <v>0.214554157380998</v>
      </c>
      <c r="P45" s="778" t="n">
        <v>0.295011966398872</v>
      </c>
      <c r="Q45" s="778" t="n">
        <v>0.482746854107245</v>
      </c>
      <c r="R45" s="778" t="n">
        <v>0.777758820506117</v>
      </c>
      <c r="S45" s="778" t="n">
        <v>0.375469775416746</v>
      </c>
      <c r="T45" s="778" t="n">
        <v>1.01913224755974</v>
      </c>
      <c r="U45" s="778" t="n">
        <v>0.321831236071497</v>
      </c>
      <c r="V45" s="778" t="n">
        <v>0.750939550833493</v>
      </c>
      <c r="W45" s="780" t="n">
        <v>0.482746854107245</v>
      </c>
      <c r="X45" s="801" t="n">
        <v>0.777758820506117</v>
      </c>
      <c r="Y45" s="778" t="n">
        <v>0.750939550833493</v>
      </c>
      <c r="Z45" s="778" t="n">
        <v>0.670481741815618</v>
      </c>
      <c r="AA45" s="778" t="n">
        <v>0.616843202470369</v>
      </c>
      <c r="AB45" s="780" t="n">
        <v>0.777758820506117</v>
      </c>
      <c r="AC45" s="835" t="s">
        <v>408</v>
      </c>
    </row>
    <row r="46" customFormat="false" ht="18" hidden="false" customHeight="true" outlineLevel="0" collapsed="false">
      <c r="A46" s="829"/>
      <c r="B46" s="833" t="s">
        <v>410</v>
      </c>
      <c r="C46" s="834" t="s">
        <v>411</v>
      </c>
      <c r="D46" s="777" t="n">
        <v>0.50956612377987</v>
      </c>
      <c r="E46" s="778" t="n">
        <v>0.777758820506117</v>
      </c>
      <c r="F46" s="778" t="n">
        <v>0.697301011488243</v>
      </c>
      <c r="G46" s="778" t="n">
        <v>0.563204663125119</v>
      </c>
      <c r="H46" s="778" t="n">
        <v>0.590023932797744</v>
      </c>
      <c r="I46" s="778" t="n">
        <v>0.750939550833493</v>
      </c>
      <c r="J46" s="778" t="n">
        <v>0.670481741815618</v>
      </c>
      <c r="K46" s="778" t="n">
        <v>0.804578090178742</v>
      </c>
      <c r="L46" s="778" t="n">
        <v>0.804578090178742</v>
      </c>
      <c r="M46" s="778" t="n">
        <v>0.670481741815618</v>
      </c>
      <c r="N46" s="780" t="n">
        <v>0.858216629523992</v>
      </c>
      <c r="O46" s="777" t="n">
        <v>0.375469775416746</v>
      </c>
      <c r="P46" s="778" t="n">
        <v>0.268192696726247</v>
      </c>
      <c r="Q46" s="778" t="n">
        <v>0.429108314761996</v>
      </c>
      <c r="R46" s="778" t="n">
        <v>0.724120281160868</v>
      </c>
      <c r="S46" s="778" t="n">
        <v>0.563204663125119</v>
      </c>
      <c r="T46" s="778" t="n">
        <v>0.697301011488243</v>
      </c>
      <c r="U46" s="778" t="n">
        <v>0.295011966398872</v>
      </c>
      <c r="V46" s="778" t="n">
        <v>0.750939550833493</v>
      </c>
      <c r="W46" s="780" t="n">
        <v>0.482746854107245</v>
      </c>
      <c r="X46" s="801" t="n">
        <v>0.536385393452495</v>
      </c>
      <c r="Y46" s="778" t="n">
        <v>0.643662472142994</v>
      </c>
      <c r="Z46" s="778" t="n">
        <v>0.429108314761996</v>
      </c>
      <c r="AA46" s="778" t="n">
        <v>0.536385393452495</v>
      </c>
      <c r="AB46" s="780" t="n">
        <v>0.697301011488243</v>
      </c>
      <c r="AC46" s="835" t="s">
        <v>410</v>
      </c>
    </row>
    <row r="47" customFormat="false" ht="18" hidden="false" customHeight="true" outlineLevel="0" collapsed="false">
      <c r="A47" s="829"/>
      <c r="B47" s="833" t="s">
        <v>412</v>
      </c>
      <c r="C47" s="834" t="s">
        <v>413</v>
      </c>
      <c r="D47" s="777" t="n">
        <v>0.482746854107245</v>
      </c>
      <c r="E47" s="778" t="n">
        <v>0.670481741815618</v>
      </c>
      <c r="F47" s="778" t="n">
        <v>0.697301011488243</v>
      </c>
      <c r="G47" s="778" t="n">
        <v>0.697301011488243</v>
      </c>
      <c r="H47" s="778" t="n">
        <v>0.697301011488243</v>
      </c>
      <c r="I47" s="778" t="n">
        <v>0.643662472142994</v>
      </c>
      <c r="J47" s="778" t="n">
        <v>0.697301011488243</v>
      </c>
      <c r="K47" s="778" t="n">
        <v>0.777758820506117</v>
      </c>
      <c r="L47" s="778" t="n">
        <v>0.777758820506117</v>
      </c>
      <c r="M47" s="778" t="n">
        <v>0.643662472142994</v>
      </c>
      <c r="N47" s="780" t="n">
        <v>0.858216629523992</v>
      </c>
      <c r="O47" s="777" t="n">
        <v>0.375469775416746</v>
      </c>
      <c r="P47" s="778" t="n">
        <v>0.375469775416746</v>
      </c>
      <c r="Q47" s="778" t="n">
        <v>0.563204663125119</v>
      </c>
      <c r="R47" s="778" t="n">
        <v>0.750939550833493</v>
      </c>
      <c r="S47" s="778" t="n">
        <v>0.590023932797744</v>
      </c>
      <c r="T47" s="778" t="n">
        <v>0.670481741815618</v>
      </c>
      <c r="U47" s="778" t="n">
        <v>0.402289045089371</v>
      </c>
      <c r="V47" s="778" t="n">
        <v>0.804578090178742</v>
      </c>
      <c r="W47" s="780" t="n">
        <v>0.590023932797744</v>
      </c>
      <c r="X47" s="801" t="n">
        <v>0.590023932797744</v>
      </c>
      <c r="Y47" s="778" t="n">
        <v>0.724120281160868</v>
      </c>
      <c r="Z47" s="778" t="n">
        <v>0.455927584434621</v>
      </c>
      <c r="AA47" s="778" t="n">
        <v>0.590023932797744</v>
      </c>
      <c r="AB47" s="780" t="n">
        <v>0.670481741815618</v>
      </c>
      <c r="AC47" s="835" t="s">
        <v>412</v>
      </c>
    </row>
    <row r="48" customFormat="false" ht="18" hidden="false" customHeight="true" outlineLevel="0" collapsed="false">
      <c r="A48" s="829"/>
      <c r="B48" s="836" t="s">
        <v>414</v>
      </c>
      <c r="C48" s="837" t="s">
        <v>415</v>
      </c>
      <c r="D48" s="787" t="n">
        <v>0.643662472142994</v>
      </c>
      <c r="E48" s="788" t="n">
        <v>0.590023932797744</v>
      </c>
      <c r="F48" s="788" t="n">
        <v>0.670481741815618</v>
      </c>
      <c r="G48" s="788" t="n">
        <v>0.50956612377987</v>
      </c>
      <c r="H48" s="788" t="n">
        <v>0.482746854107245</v>
      </c>
      <c r="I48" s="788" t="n">
        <v>0.643662472142994</v>
      </c>
      <c r="J48" s="788" t="n">
        <v>0.750939550833493</v>
      </c>
      <c r="K48" s="788" t="n">
        <v>0.777758820506117</v>
      </c>
      <c r="L48" s="788" t="n">
        <v>0.777758820506117</v>
      </c>
      <c r="M48" s="788" t="n">
        <v>0.724120281160868</v>
      </c>
      <c r="N48" s="789" t="n">
        <v>0.804578090178742</v>
      </c>
      <c r="O48" s="787" t="n">
        <v>0.455927584434621</v>
      </c>
      <c r="P48" s="788" t="n">
        <v>0.455927584434621</v>
      </c>
      <c r="Q48" s="788" t="n">
        <v>0.563204663125119</v>
      </c>
      <c r="R48" s="788" t="n">
        <v>0.750939550833493</v>
      </c>
      <c r="S48" s="788" t="n">
        <v>0.697301011488243</v>
      </c>
      <c r="T48" s="788" t="n">
        <v>0.590023932797744</v>
      </c>
      <c r="U48" s="788" t="n">
        <v>0.536385393452495</v>
      </c>
      <c r="V48" s="788" t="n">
        <v>0.750939550833493</v>
      </c>
      <c r="W48" s="789" t="n">
        <v>0.750939550833493</v>
      </c>
      <c r="X48" s="806" t="n">
        <v>0.616843202470369</v>
      </c>
      <c r="Y48" s="788" t="n">
        <v>0.670481741815618</v>
      </c>
      <c r="Z48" s="788" t="n">
        <v>0.670481741815618</v>
      </c>
      <c r="AA48" s="788" t="n">
        <v>0.536385393452495</v>
      </c>
      <c r="AB48" s="789" t="n">
        <v>0.643662472142994</v>
      </c>
      <c r="AC48" s="838" t="s">
        <v>414</v>
      </c>
    </row>
    <row r="49" customFormat="false" ht="18" hidden="false" customHeight="true" outlineLevel="0" collapsed="false">
      <c r="B49" s="766"/>
      <c r="C49" s="766"/>
      <c r="D49" s="839" t="s">
        <v>305</v>
      </c>
      <c r="E49" s="840" t="s">
        <v>306</v>
      </c>
      <c r="F49" s="840" t="s">
        <v>307</v>
      </c>
      <c r="G49" s="840" t="s">
        <v>308</v>
      </c>
      <c r="H49" s="840" t="s">
        <v>309</v>
      </c>
      <c r="I49" s="840" t="s">
        <v>310</v>
      </c>
      <c r="J49" s="840" t="s">
        <v>311</v>
      </c>
      <c r="K49" s="840" t="s">
        <v>312</v>
      </c>
      <c r="L49" s="840" t="s">
        <v>313</v>
      </c>
      <c r="M49" s="840" t="s">
        <v>314</v>
      </c>
      <c r="N49" s="841" t="s">
        <v>315</v>
      </c>
      <c r="O49" s="842" t="s">
        <v>316</v>
      </c>
      <c r="P49" s="843" t="s">
        <v>317</v>
      </c>
      <c r="Q49" s="843" t="s">
        <v>318</v>
      </c>
      <c r="R49" s="843" t="s">
        <v>319</v>
      </c>
      <c r="S49" s="843" t="s">
        <v>320</v>
      </c>
      <c r="T49" s="843" t="s">
        <v>321</v>
      </c>
      <c r="U49" s="843" t="s">
        <v>322</v>
      </c>
      <c r="V49" s="843" t="s">
        <v>323</v>
      </c>
      <c r="W49" s="844" t="s">
        <v>324</v>
      </c>
      <c r="X49" s="845" t="s">
        <v>325</v>
      </c>
      <c r="Y49" s="846" t="s">
        <v>326</v>
      </c>
      <c r="Z49" s="846" t="s">
        <v>327</v>
      </c>
      <c r="AA49" s="846" t="s">
        <v>328</v>
      </c>
      <c r="AB49" s="847" t="s">
        <v>329</v>
      </c>
      <c r="AC49" s="766"/>
    </row>
    <row r="51" customFormat="false" ht="14.55" hidden="false" customHeight="false" outlineLevel="0" collapsed="false">
      <c r="D51" s="848"/>
    </row>
    <row r="52" customFormat="false" ht="14.55" hidden="false" customHeight="false" outlineLevel="0" collapsed="false">
      <c r="D52" s="848"/>
    </row>
  </sheetData>
  <sheetProtection sheet="true" password="dc17" objects="true" formatCells="false" formatColumns="false" formatRows="false"/>
  <mergeCells count="8">
    <mergeCell ref="D1:N1"/>
    <mergeCell ref="O1:W1"/>
    <mergeCell ref="X1:AB1"/>
    <mergeCell ref="A4:A10"/>
    <mergeCell ref="A11:A21"/>
    <mergeCell ref="A22:A28"/>
    <mergeCell ref="A29:A37"/>
    <mergeCell ref="A38:A48"/>
  </mergeCells>
  <conditionalFormatting sqref="D4:AB48">
    <cfRule type="colorScale" priority="2">
      <colorScale>
        <cfvo type="min" val="0"/>
        <cfvo type="percentile" val="50"/>
        <cfvo type="max" val="0"/>
        <color rgb="FF5A8AC6"/>
        <color rgb="FFFCFCFF"/>
        <color rgb="FFF8696B"/>
      </colorScale>
    </cfRule>
  </conditionalFormatting>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I39"/>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RowHeight="14.55" zeroHeight="false" outlineLevelRow="0" outlineLevelCol="0"/>
  <cols>
    <col collapsed="false" customWidth="true" hidden="false" outlineLevel="0" max="1025" min="1" style="0" width="10.99"/>
  </cols>
  <sheetData>
    <row r="1" s="12" customFormat="true" ht="17.15" hidden="false" customHeight="false" outlineLevel="0" collapsed="false">
      <c r="A1" s="11" t="s">
        <v>46</v>
      </c>
    </row>
    <row r="2" s="13" customFormat="true" ht="14.55" hidden="false" customHeight="false" outlineLevel="0" collapsed="false"/>
    <row r="3" s="13" customFormat="true" ht="14.55" hidden="false" customHeight="false" outlineLevel="0" collapsed="false">
      <c r="A3" s="13" t="s">
        <v>47</v>
      </c>
    </row>
    <row r="4" s="13" customFormat="true" ht="15.85" hidden="false" customHeight="false" outlineLevel="0" collapsed="false">
      <c r="B4" s="14" t="s">
        <v>48</v>
      </c>
      <c r="C4" s="15"/>
      <c r="G4" s="14" t="s">
        <v>49</v>
      </c>
    </row>
    <row r="5" s="13" customFormat="true" ht="15.85" hidden="false" customHeight="false" outlineLevel="0" collapsed="false">
      <c r="B5" s="13" t="s">
        <v>50</v>
      </c>
      <c r="C5" s="15"/>
      <c r="G5" s="13" t="s">
        <v>51</v>
      </c>
    </row>
    <row r="6" s="13" customFormat="true" ht="15.85" hidden="false" customHeight="false" outlineLevel="0" collapsed="false">
      <c r="C6" s="15"/>
      <c r="G6" s="13" t="s">
        <v>52</v>
      </c>
    </row>
    <row r="7" s="13" customFormat="true" ht="14.55" hidden="false" customHeight="false" outlineLevel="0" collapsed="false"/>
    <row r="8" s="13" customFormat="true" ht="14.55" hidden="false" customHeight="false" outlineLevel="0" collapsed="false"/>
    <row r="9" s="13" customFormat="true" ht="14.55" hidden="false" customHeight="false" outlineLevel="0" collapsed="false"/>
    <row r="10" s="13" customFormat="true" ht="14.55" hidden="false" customHeight="false" outlineLevel="0" collapsed="false"/>
    <row r="11" s="16" customFormat="true" ht="14.55" hidden="false" customHeight="false" outlineLevel="0" collapsed="false">
      <c r="A11" s="16" t="s">
        <v>53</v>
      </c>
      <c r="I11" s="17" t="s">
        <v>54</v>
      </c>
    </row>
    <row r="12" s="13" customFormat="true" ht="14.55" hidden="false" customHeight="false" outlineLevel="0" collapsed="false"/>
    <row r="13" s="13" customFormat="true" ht="14.55" hidden="false" customHeight="false" outlineLevel="0" collapsed="false"/>
    <row r="14" s="13" customFormat="true" ht="14.55" hidden="false" customHeight="false" outlineLevel="0" collapsed="false"/>
    <row r="15" s="13" customFormat="true" ht="14.55" hidden="false" customHeight="false" outlineLevel="0" collapsed="false"/>
    <row r="16" s="13" customFormat="true" ht="14.55" hidden="false" customHeight="false" outlineLevel="0" collapsed="false"/>
    <row r="17" s="13" customFormat="true" ht="14.55" hidden="false" customHeight="false" outlineLevel="0" collapsed="false"/>
    <row r="18" s="13" customFormat="true" ht="14.55" hidden="false" customHeight="false" outlineLevel="0" collapsed="false"/>
    <row r="19" s="13" customFormat="true" ht="14.55" hidden="false" customHeight="false" outlineLevel="0" collapsed="false"/>
    <row r="20" s="13" customFormat="true" ht="14.55" hidden="false" customHeight="false" outlineLevel="0" collapsed="false"/>
    <row r="21" s="13" customFormat="true" ht="14.55" hidden="false" customHeight="false" outlineLevel="0" collapsed="false"/>
    <row r="22" s="13" customFormat="true" ht="14.55" hidden="false" customHeight="false" outlineLevel="0" collapsed="false"/>
    <row r="23" s="13" customFormat="true" ht="14.55" hidden="false" customHeight="false" outlineLevel="0" collapsed="false"/>
    <row r="24" s="13" customFormat="true" ht="14.55" hidden="false" customHeight="false" outlineLevel="0" collapsed="false"/>
    <row r="25" s="13" customFormat="true" ht="14.55" hidden="false" customHeight="false" outlineLevel="0" collapsed="false"/>
    <row r="26" s="13" customFormat="true" ht="14.55" hidden="false" customHeight="false" outlineLevel="0" collapsed="false"/>
    <row r="27" s="13" customFormat="true" ht="14.55" hidden="false" customHeight="false" outlineLevel="0" collapsed="false"/>
    <row r="28" s="13" customFormat="true" ht="14.55" hidden="false" customHeight="false" outlineLevel="0" collapsed="false"/>
    <row r="29" s="13" customFormat="true" ht="14.55" hidden="false" customHeight="false" outlineLevel="0" collapsed="false"/>
    <row r="30" s="13" customFormat="true" ht="14.55" hidden="false" customHeight="false" outlineLevel="0" collapsed="false"/>
    <row r="31" s="13" customFormat="true" ht="14.55" hidden="false" customHeight="false" outlineLevel="0" collapsed="false"/>
    <row r="32" s="13" customFormat="true" ht="14.55" hidden="false" customHeight="false" outlineLevel="0" collapsed="false"/>
    <row r="33" s="13" customFormat="true" ht="14.55" hidden="false" customHeight="false" outlineLevel="0" collapsed="false"/>
    <row r="34" s="13" customFormat="true" ht="14.55" hidden="false" customHeight="false" outlineLevel="0" collapsed="false"/>
    <row r="35" s="13" customFormat="true" ht="14.55" hidden="false" customHeight="false" outlineLevel="0" collapsed="false"/>
    <row r="36" s="13" customFormat="true" ht="14.55" hidden="false" customHeight="false" outlineLevel="0" collapsed="false"/>
    <row r="37" s="13" customFormat="true" ht="14.55" hidden="false" customHeight="false" outlineLevel="0" collapsed="false"/>
    <row r="38" s="13" customFormat="true" ht="14.55" hidden="false" customHeight="false" outlineLevel="0" collapsed="false"/>
    <row r="39" s="13" customFormat="true" ht="14.55" hidden="false" customHeight="false" outlineLevel="0" collapsed="false"/>
  </sheetData>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drawing r:id="rId1"/>
</worksheet>
</file>

<file path=xl/worksheets/sheet3.xml><?xml version="1.0" encoding="utf-8"?>
<worksheet xmlns="http://schemas.openxmlformats.org/spreadsheetml/2006/main" xmlns:r="http://schemas.openxmlformats.org/officeDocument/2006/relationships">
  <sheetPr filterMode="false">
    <pageSetUpPr fitToPage="false"/>
  </sheetPr>
  <dimension ref="A1:H35"/>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RowHeight="14.55" zeroHeight="false" outlineLevelRow="0" outlineLevelCol="0"/>
  <cols>
    <col collapsed="false" customWidth="true" hidden="false" outlineLevel="0" max="1" min="1" style="16" width="10.99"/>
    <col collapsed="false" customWidth="true" hidden="false" outlineLevel="0" max="2" min="2" style="18" width="52.88"/>
    <col collapsed="false" customWidth="true" hidden="false" outlineLevel="0" max="5" min="3" style="19" width="22.67"/>
    <col collapsed="false" customWidth="true" hidden="false" outlineLevel="0" max="6" min="6" style="19" width="26.11"/>
    <col collapsed="false" customWidth="true" hidden="false" outlineLevel="0" max="7" min="7" style="19" width="12.44"/>
    <col collapsed="false" customWidth="true" hidden="false" outlineLevel="0" max="8" min="8" style="20" width="63.44"/>
    <col collapsed="false" customWidth="true" hidden="false" outlineLevel="0" max="9" min="9" style="16" width="16.11"/>
    <col collapsed="false" customWidth="true" hidden="false" outlineLevel="0" max="10" min="10" style="16" width="16.56"/>
    <col collapsed="false" customWidth="true" hidden="false" outlineLevel="0" max="1025" min="11" style="16" width="10.99"/>
  </cols>
  <sheetData>
    <row r="1" s="22" customFormat="true" ht="24.45" hidden="false" customHeight="false" outlineLevel="0" collapsed="false">
      <c r="A1" s="21" t="s">
        <v>55</v>
      </c>
      <c r="C1" s="23"/>
      <c r="D1" s="23"/>
      <c r="E1" s="23"/>
      <c r="F1" s="23"/>
      <c r="G1" s="23"/>
      <c r="H1" s="24"/>
    </row>
    <row r="2" customFormat="false" ht="15.9" hidden="false" customHeight="true" outlineLevel="0" collapsed="false">
      <c r="A2" s="25"/>
      <c r="B2" s="16"/>
    </row>
    <row r="3" customFormat="false" ht="13.8" hidden="false" customHeight="false" outlineLevel="0" collapsed="false">
      <c r="A3" s="25" t="s">
        <v>56</v>
      </c>
    </row>
    <row r="4" customFormat="false" ht="29.15" hidden="false" customHeight="false" outlineLevel="0" collapsed="false">
      <c r="B4" s="26" t="s">
        <v>57</v>
      </c>
      <c r="C4" s="27" t="s">
        <v>58</v>
      </c>
      <c r="D4" s="28" t="s">
        <v>59</v>
      </c>
      <c r="E4" s="29" t="s">
        <v>60</v>
      </c>
      <c r="F4" s="30" t="s">
        <v>61</v>
      </c>
      <c r="G4" s="28" t="s">
        <v>62</v>
      </c>
      <c r="H4" s="31" t="s">
        <v>63</v>
      </c>
    </row>
    <row r="5" customFormat="false" ht="14.55" hidden="false" customHeight="false" outlineLevel="0" collapsed="false">
      <c r="B5" s="32"/>
      <c r="C5" s="33"/>
      <c r="D5" s="34"/>
      <c r="E5" s="35"/>
      <c r="F5" s="36"/>
      <c r="G5" s="34"/>
      <c r="H5" s="37"/>
    </row>
    <row r="6" customFormat="false" ht="14.55" hidden="false" customHeight="false" outlineLevel="0" collapsed="false">
      <c r="B6" s="32"/>
      <c r="C6" s="33"/>
      <c r="D6" s="34"/>
      <c r="E6" s="35"/>
      <c r="F6" s="36"/>
      <c r="G6" s="34"/>
      <c r="H6" s="37"/>
    </row>
    <row r="7" customFormat="false" ht="15.3" hidden="false" customHeight="false" outlineLevel="0" collapsed="false">
      <c r="B7" s="38"/>
      <c r="C7" s="39"/>
      <c r="D7" s="40"/>
      <c r="E7" s="41"/>
      <c r="F7" s="42"/>
      <c r="G7" s="40"/>
      <c r="H7" s="43"/>
    </row>
    <row r="8" customFormat="false" ht="14.55" hidden="false" customHeight="false" outlineLevel="0" collapsed="false">
      <c r="B8" s="16" t="s">
        <v>64</v>
      </c>
    </row>
    <row r="12" s="49" customFormat="true" ht="22.05" hidden="false" customHeight="true" outlineLevel="0" collapsed="false">
      <c r="A12" s="44" t="s">
        <v>65</v>
      </c>
      <c r="B12" s="45"/>
      <c r="C12" s="46" t="s">
        <v>66</v>
      </c>
      <c r="D12" s="47"/>
      <c r="E12" s="47"/>
      <c r="F12" s="47"/>
      <c r="G12" s="47"/>
      <c r="H12" s="48"/>
    </row>
    <row r="13" customFormat="false" ht="29.15" hidden="false" customHeight="false" outlineLevel="0" collapsed="false">
      <c r="B13" s="50" t="s">
        <v>57</v>
      </c>
      <c r="C13" s="51" t="s">
        <v>58</v>
      </c>
      <c r="D13" s="52" t="s">
        <v>59</v>
      </c>
      <c r="E13" s="53" t="s">
        <v>60</v>
      </c>
      <c r="F13" s="54" t="s">
        <v>61</v>
      </c>
      <c r="G13" s="28" t="s">
        <v>62</v>
      </c>
      <c r="H13" s="31" t="s">
        <v>63</v>
      </c>
    </row>
    <row r="14" customFormat="false" ht="14.55" hidden="false" customHeight="false" outlineLevel="0" collapsed="false">
      <c r="B14" s="55" t="s">
        <v>67</v>
      </c>
      <c r="C14" s="56" t="n">
        <v>35.75</v>
      </c>
      <c r="D14" s="57" t="n">
        <v>29.086</v>
      </c>
      <c r="E14" s="58" t="n">
        <v>29.08</v>
      </c>
      <c r="F14" s="59" t="n">
        <f aca="false">-C14+E14</f>
        <v>-6.67</v>
      </c>
      <c r="G14" s="60" t="s">
        <v>68</v>
      </c>
      <c r="H14" s="37" t="s">
        <v>69</v>
      </c>
    </row>
    <row r="15" customFormat="false" ht="18" hidden="false" customHeight="true" outlineLevel="0" collapsed="false">
      <c r="B15" s="55" t="s">
        <v>70</v>
      </c>
      <c r="C15" s="56" t="n">
        <v>45.4</v>
      </c>
      <c r="D15" s="57" t="n">
        <v>35.56</v>
      </c>
      <c r="E15" s="58" t="n">
        <v>35.56</v>
      </c>
      <c r="F15" s="59" t="n">
        <f aca="false">-C15+E15</f>
        <v>-9.84</v>
      </c>
      <c r="G15" s="60" t="s">
        <v>71</v>
      </c>
      <c r="H15" s="37" t="s">
        <v>72</v>
      </c>
    </row>
    <row r="16" customFormat="false" ht="18" hidden="false" customHeight="true" outlineLevel="0" collapsed="false">
      <c r="B16" s="55" t="s">
        <v>73</v>
      </c>
      <c r="C16" s="56" t="n">
        <v>4.857</v>
      </c>
      <c r="D16" s="57" t="n">
        <v>3.202</v>
      </c>
      <c r="E16" s="58" t="n">
        <v>3.2</v>
      </c>
      <c r="F16" s="59" t="n">
        <f aca="false">-C16+E16</f>
        <v>-1.657</v>
      </c>
      <c r="G16" s="60" t="s">
        <v>74</v>
      </c>
      <c r="H16" s="37" t="s">
        <v>75</v>
      </c>
    </row>
    <row r="17" customFormat="false" ht="18" hidden="false" customHeight="true" outlineLevel="0" collapsed="false">
      <c r="B17" s="61" t="s">
        <v>76</v>
      </c>
      <c r="C17" s="62"/>
      <c r="D17" s="63" t="n">
        <v>18.179</v>
      </c>
      <c r="E17" s="64"/>
      <c r="F17" s="65" t="n">
        <f aca="false">-C17+E17</f>
        <v>0</v>
      </c>
      <c r="G17" s="60"/>
      <c r="H17" s="37"/>
    </row>
    <row r="18" customFormat="false" ht="18" hidden="false" customHeight="true" outlineLevel="0" collapsed="false">
      <c r="B18" s="66" t="s">
        <v>77</v>
      </c>
      <c r="C18" s="67"/>
      <c r="D18" s="68"/>
      <c r="E18" s="69" t="n">
        <v>2.246</v>
      </c>
      <c r="F18" s="70" t="n">
        <f aca="false">-C18+E18</f>
        <v>2.246</v>
      </c>
      <c r="G18" s="60" t="s">
        <v>78</v>
      </c>
      <c r="H18" s="37" t="s">
        <v>79</v>
      </c>
    </row>
    <row r="19" customFormat="false" ht="18" hidden="false" customHeight="true" outlineLevel="0" collapsed="false">
      <c r="B19" s="66" t="s">
        <v>80</v>
      </c>
      <c r="C19" s="67" t="n">
        <v>0.21</v>
      </c>
      <c r="D19" s="68" t="n">
        <v>0.19</v>
      </c>
      <c r="E19" s="69" t="n">
        <v>1.75</v>
      </c>
      <c r="F19" s="70" t="n">
        <f aca="false">-C19+E19</f>
        <v>1.54</v>
      </c>
      <c r="G19" s="60" t="s">
        <v>81</v>
      </c>
      <c r="H19" s="37" t="s">
        <v>82</v>
      </c>
    </row>
    <row r="20" customFormat="false" ht="18" hidden="false" customHeight="true" outlineLevel="0" collapsed="false">
      <c r="B20" s="66" t="s">
        <v>83</v>
      </c>
      <c r="C20" s="67"/>
      <c r="D20" s="68"/>
      <c r="E20" s="69" t="n">
        <v>9.3851</v>
      </c>
      <c r="F20" s="70" t="n">
        <f aca="false">-C20+E20</f>
        <v>9.3851</v>
      </c>
      <c r="G20" s="60" t="s">
        <v>84</v>
      </c>
      <c r="H20" s="37" t="s">
        <v>85</v>
      </c>
    </row>
    <row r="21" customFormat="false" ht="18" hidden="false" customHeight="true" outlineLevel="0" collapsed="false">
      <c r="B21" s="71" t="s">
        <v>86</v>
      </c>
      <c r="C21" s="72"/>
      <c r="D21" s="73"/>
      <c r="E21" s="74" t="n">
        <v>4.988</v>
      </c>
      <c r="F21" s="75" t="n">
        <f aca="false">-C21+E21</f>
        <v>4.988</v>
      </c>
      <c r="G21" s="76" t="s">
        <v>87</v>
      </c>
      <c r="H21" s="43" t="s">
        <v>88</v>
      </c>
    </row>
    <row r="22" customFormat="false" ht="14.55" hidden="false" customHeight="false" outlineLevel="0" collapsed="false">
      <c r="B22" s="77" t="s">
        <v>89</v>
      </c>
      <c r="C22" s="78" t="n">
        <f aca="false">SUM(C14:C21)</f>
        <v>86.217</v>
      </c>
      <c r="D22" s="78" t="n">
        <f aca="false">SUM(D14:D21)</f>
        <v>86.217</v>
      </c>
      <c r="E22" s="78" t="n">
        <f aca="false">SUM(E14:E21)</f>
        <v>86.2091</v>
      </c>
      <c r="F22" s="79" t="n">
        <f aca="false">SUM(F14:F21)</f>
        <v>-0.00789999999999669</v>
      </c>
      <c r="G22" s="79"/>
    </row>
    <row r="25" s="49" customFormat="true" ht="24" hidden="false" customHeight="true" outlineLevel="0" collapsed="false">
      <c r="A25" s="44" t="s">
        <v>65</v>
      </c>
      <c r="B25" s="45"/>
      <c r="C25" s="46" t="s">
        <v>90</v>
      </c>
      <c r="D25" s="47"/>
      <c r="E25" s="47"/>
      <c r="F25" s="47"/>
      <c r="G25" s="47"/>
      <c r="H25" s="48"/>
    </row>
    <row r="26" customFormat="false" ht="29.15" hidden="false" customHeight="false" outlineLevel="0" collapsed="false">
      <c r="B26" s="50" t="s">
        <v>57</v>
      </c>
      <c r="C26" s="51" t="s">
        <v>58</v>
      </c>
      <c r="D26" s="52" t="s">
        <v>59</v>
      </c>
      <c r="E26" s="53" t="s">
        <v>60</v>
      </c>
      <c r="F26" s="54" t="s">
        <v>61</v>
      </c>
      <c r="G26" s="28" t="s">
        <v>62</v>
      </c>
      <c r="H26" s="31" t="s">
        <v>63</v>
      </c>
    </row>
    <row r="27" customFormat="false" ht="14.55" hidden="false" customHeight="false" outlineLevel="0" collapsed="false">
      <c r="B27" s="55" t="s">
        <v>67</v>
      </c>
      <c r="C27" s="56" t="n">
        <f aca="false">C14-D14</f>
        <v>6.664</v>
      </c>
      <c r="D27" s="57"/>
      <c r="E27" s="58"/>
      <c r="F27" s="59" t="n">
        <f aca="false">-C27+E27</f>
        <v>-6.664</v>
      </c>
      <c r="G27" s="60" t="s">
        <v>68</v>
      </c>
      <c r="H27" s="37" t="s">
        <v>69</v>
      </c>
    </row>
    <row r="28" customFormat="false" ht="14.55" hidden="false" customHeight="false" outlineLevel="0" collapsed="false">
      <c r="B28" s="55" t="s">
        <v>70</v>
      </c>
      <c r="C28" s="56" t="n">
        <f aca="false">C15-D15</f>
        <v>9.84</v>
      </c>
      <c r="D28" s="57"/>
      <c r="E28" s="58"/>
      <c r="F28" s="59" t="n">
        <f aca="false">-C28+E28</f>
        <v>-9.84</v>
      </c>
      <c r="G28" s="60" t="s">
        <v>71</v>
      </c>
      <c r="H28" s="37" t="s">
        <v>72</v>
      </c>
    </row>
    <row r="29" customFormat="false" ht="14.55" hidden="false" customHeight="false" outlineLevel="0" collapsed="false">
      <c r="B29" s="55" t="s">
        <v>73</v>
      </c>
      <c r="C29" s="56" t="n">
        <f aca="false">C16-D16</f>
        <v>1.655</v>
      </c>
      <c r="D29" s="57"/>
      <c r="E29" s="58"/>
      <c r="F29" s="59" t="n">
        <f aca="false">-C29+E29</f>
        <v>-1.655</v>
      </c>
      <c r="G29" s="60" t="s">
        <v>74</v>
      </c>
      <c r="H29" s="37" t="s">
        <v>75</v>
      </c>
    </row>
    <row r="30" customFormat="false" ht="14.55" hidden="false" customHeight="false" outlineLevel="0" collapsed="false">
      <c r="B30" s="61" t="s">
        <v>76</v>
      </c>
      <c r="C30" s="62"/>
      <c r="D30" s="63" t="n">
        <v>18.179</v>
      </c>
      <c r="E30" s="64"/>
      <c r="F30" s="65" t="n">
        <f aca="false">-C30+E30</f>
        <v>0</v>
      </c>
      <c r="G30" s="60"/>
      <c r="H30" s="37"/>
    </row>
    <row r="31" customFormat="false" ht="14.55" hidden="false" customHeight="false" outlineLevel="0" collapsed="false">
      <c r="B31" s="66" t="s">
        <v>77</v>
      </c>
      <c r="C31" s="67"/>
      <c r="D31" s="68"/>
      <c r="E31" s="69" t="n">
        <v>2.246</v>
      </c>
      <c r="F31" s="70" t="n">
        <f aca="false">-C31+E31</f>
        <v>2.246</v>
      </c>
      <c r="G31" s="60" t="s">
        <v>78</v>
      </c>
      <c r="H31" s="37" t="s">
        <v>79</v>
      </c>
    </row>
    <row r="32" customFormat="false" ht="14.55" hidden="false" customHeight="false" outlineLevel="0" collapsed="false">
      <c r="B32" s="66" t="s">
        <v>80</v>
      </c>
      <c r="C32" s="67" t="n">
        <v>0.21</v>
      </c>
      <c r="D32" s="68" t="n">
        <v>0.19</v>
      </c>
      <c r="E32" s="69" t="n">
        <v>1.75</v>
      </c>
      <c r="F32" s="70" t="n">
        <f aca="false">-C32+E32</f>
        <v>1.54</v>
      </c>
      <c r="G32" s="60" t="s">
        <v>81</v>
      </c>
      <c r="H32" s="37" t="s">
        <v>82</v>
      </c>
    </row>
    <row r="33" customFormat="false" ht="14.55" hidden="false" customHeight="false" outlineLevel="0" collapsed="false">
      <c r="B33" s="66" t="s">
        <v>83</v>
      </c>
      <c r="C33" s="67"/>
      <c r="D33" s="68"/>
      <c r="E33" s="69" t="n">
        <v>9.3851</v>
      </c>
      <c r="F33" s="70" t="n">
        <f aca="false">-C33+E33</f>
        <v>9.3851</v>
      </c>
      <c r="G33" s="60" t="s">
        <v>84</v>
      </c>
      <c r="H33" s="37" t="s">
        <v>85</v>
      </c>
    </row>
    <row r="34" customFormat="false" ht="15.3" hidden="false" customHeight="false" outlineLevel="0" collapsed="false">
      <c r="B34" s="71" t="s">
        <v>86</v>
      </c>
      <c r="C34" s="72"/>
      <c r="D34" s="73"/>
      <c r="E34" s="74" t="n">
        <v>4.988</v>
      </c>
      <c r="F34" s="75" t="n">
        <f aca="false">-C34+E34</f>
        <v>4.988</v>
      </c>
      <c r="G34" s="76" t="s">
        <v>87</v>
      </c>
      <c r="H34" s="43" t="s">
        <v>88</v>
      </c>
    </row>
    <row r="35" customFormat="false" ht="14.55" hidden="false" customHeight="false" outlineLevel="0" collapsed="false">
      <c r="B35" s="77" t="s">
        <v>89</v>
      </c>
      <c r="C35" s="78" t="n">
        <f aca="false">SUM(C27:C34)</f>
        <v>18.369</v>
      </c>
      <c r="D35" s="78" t="n">
        <f aca="false">SUM(D27:D34)</f>
        <v>18.369</v>
      </c>
      <c r="E35" s="78" t="n">
        <f aca="false">SUM(E27:E34)</f>
        <v>18.3691</v>
      </c>
      <c r="F35" s="79" t="n">
        <f aca="false">SUM(F27:F34)</f>
        <v>0.000100000000002431</v>
      </c>
      <c r="G35" s="79"/>
    </row>
  </sheetData>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4.xml><?xml version="1.0" encoding="utf-8"?>
<worksheet xmlns="http://schemas.openxmlformats.org/spreadsheetml/2006/main" xmlns:r="http://schemas.openxmlformats.org/officeDocument/2006/relationships">
  <sheetPr filterMode="false">
    <pageSetUpPr fitToPage="false"/>
  </sheetPr>
  <dimension ref="A1:J40"/>
  <sheetViews>
    <sheetView showFormulas="false" showGridLines="fals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RowHeight="14.55" zeroHeight="false" outlineLevelRow="0" outlineLevelCol="0"/>
  <cols>
    <col collapsed="false" customWidth="true" hidden="false" outlineLevel="0" max="1" min="1" style="0" width="10.99"/>
    <col collapsed="false" customWidth="true" hidden="false" outlineLevel="0" max="2" min="2" style="0" width="52.88"/>
    <col collapsed="false" customWidth="true" hidden="false" outlineLevel="0" max="3" min="3" style="0" width="21.56"/>
    <col collapsed="false" customWidth="true" hidden="false" outlineLevel="0" max="4" min="4" style="0" width="15.67"/>
    <col collapsed="false" customWidth="true" hidden="false" outlineLevel="0" max="5" min="5" style="0" width="22.67"/>
    <col collapsed="false" customWidth="true" hidden="false" outlineLevel="0" max="6" min="6" style="0" width="14.88"/>
    <col collapsed="false" customWidth="true" hidden="false" outlineLevel="0" max="7" min="7" style="0" width="17.88"/>
    <col collapsed="false" customWidth="true" hidden="false" outlineLevel="0" max="8" min="8" style="0" width="6.88"/>
    <col collapsed="false" customWidth="true" hidden="false" outlineLevel="0" max="9" min="9" style="0" width="5.89"/>
    <col collapsed="false" customWidth="true" hidden="false" outlineLevel="0" max="1025" min="10" style="0" width="10.99"/>
  </cols>
  <sheetData>
    <row r="1" s="80" customFormat="true" ht="19.7" hidden="false" customHeight="false" outlineLevel="0" collapsed="false">
      <c r="A1" s="11" t="s">
        <v>91</v>
      </c>
    </row>
    <row r="2" s="1" customFormat="true" ht="14.55" hidden="false" customHeight="false" outlineLevel="0" collapsed="false"/>
    <row r="3" s="1" customFormat="true" ht="15.3" hidden="false" customHeight="false" outlineLevel="0" collapsed="false">
      <c r="A3" s="4" t="s">
        <v>92</v>
      </c>
    </row>
    <row r="4" s="1" customFormat="true" ht="14.55" hidden="false" customHeight="true" outlineLevel="0" collapsed="false">
      <c r="B4" s="81"/>
      <c r="C4" s="82" t="s">
        <v>93</v>
      </c>
      <c r="D4" s="83" t="s">
        <v>94</v>
      </c>
      <c r="E4" s="83"/>
      <c r="F4" s="83"/>
      <c r="G4" s="84" t="s">
        <v>95</v>
      </c>
      <c r="J4" s="85" t="s">
        <v>96</v>
      </c>
    </row>
    <row r="5" s="1" customFormat="true" ht="73.6" hidden="false" customHeight="false" outlineLevel="0" collapsed="false">
      <c r="B5" s="86" t="s">
        <v>97</v>
      </c>
      <c r="C5" s="87" t="s">
        <v>98</v>
      </c>
      <c r="D5" s="88" t="s">
        <v>99</v>
      </c>
      <c r="E5" s="89" t="s">
        <v>100</v>
      </c>
      <c r="F5" s="90" t="s">
        <v>101</v>
      </c>
      <c r="G5" s="91" t="s">
        <v>102</v>
      </c>
    </row>
    <row r="6" s="1" customFormat="true" ht="29.15" hidden="false" customHeight="false" outlineLevel="0" collapsed="false">
      <c r="B6" s="92" t="s">
        <v>103</v>
      </c>
      <c r="C6" s="93" t="s">
        <v>104</v>
      </c>
      <c r="D6" s="94" t="s">
        <v>105</v>
      </c>
      <c r="E6" s="94" t="s">
        <v>105</v>
      </c>
      <c r="F6" s="94" t="s">
        <v>106</v>
      </c>
      <c r="G6" s="95" t="s">
        <v>107</v>
      </c>
    </row>
    <row r="7" s="1" customFormat="true" ht="14.55" hidden="false" customHeight="false" outlineLevel="0" collapsed="false"/>
    <row r="8" s="1" customFormat="true" ht="14.55" hidden="false" customHeight="false" outlineLevel="0" collapsed="false">
      <c r="B8" s="9" t="s">
        <v>108</v>
      </c>
    </row>
    <row r="9" s="1" customFormat="true" ht="14.55" hidden="false" customHeight="false" outlineLevel="0" collapsed="false"/>
    <row r="10" s="1" customFormat="true" ht="14.55" hidden="false" customHeight="false" outlineLevel="0" collapsed="false">
      <c r="A10" s="96" t="s">
        <v>109</v>
      </c>
      <c r="B10" s="97"/>
      <c r="C10" s="97"/>
      <c r="D10" s="97"/>
      <c r="E10" s="97"/>
    </row>
    <row r="11" s="1" customFormat="true" ht="13.5" hidden="false" customHeight="true" outlineLevel="0" collapsed="false">
      <c r="A11" s="96"/>
      <c r="B11" s="97"/>
      <c r="C11" s="97"/>
      <c r="D11" s="97"/>
      <c r="E11" s="97"/>
    </row>
    <row r="12" s="1" customFormat="true" ht="13.5" hidden="false" customHeight="true" outlineLevel="0" collapsed="false"/>
    <row r="13" s="1" customFormat="true" ht="13.5" hidden="false" customHeight="true" outlineLevel="0" collapsed="false"/>
    <row r="14" s="1" customFormat="true" ht="20.1" hidden="false" customHeight="true" outlineLevel="0" collapsed="false">
      <c r="B14" s="81"/>
      <c r="C14" s="98" t="s">
        <v>93</v>
      </c>
      <c r="D14" s="99" t="s">
        <v>94</v>
      </c>
      <c r="E14" s="99"/>
      <c r="F14" s="99"/>
      <c r="G14" s="100" t="s">
        <v>95</v>
      </c>
    </row>
    <row r="15" s="1" customFormat="true" ht="43.7" hidden="false" customHeight="false" outlineLevel="0" collapsed="false">
      <c r="B15" s="101" t="s">
        <v>97</v>
      </c>
      <c r="C15" s="102" t="s">
        <v>110</v>
      </c>
      <c r="D15" s="103" t="s">
        <v>111</v>
      </c>
      <c r="E15" s="104" t="s">
        <v>112</v>
      </c>
      <c r="F15" s="105" t="s">
        <v>113</v>
      </c>
      <c r="G15" s="106" t="s">
        <v>114</v>
      </c>
    </row>
    <row r="16" s="1" customFormat="true" ht="19.05" hidden="false" customHeight="true" outlineLevel="0" collapsed="false">
      <c r="B16" s="107" t="s">
        <v>115</v>
      </c>
      <c r="C16" s="108" t="s">
        <v>116</v>
      </c>
      <c r="D16" s="103" t="s">
        <v>117</v>
      </c>
      <c r="E16" s="104" t="s">
        <v>117</v>
      </c>
      <c r="F16" s="109" t="s">
        <v>116</v>
      </c>
      <c r="G16" s="108" t="s">
        <v>118</v>
      </c>
      <c r="J16" s="110"/>
    </row>
    <row r="17" s="1" customFormat="true" ht="19.05" hidden="false" customHeight="true" outlineLevel="0" collapsed="false">
      <c r="B17" s="107" t="s">
        <v>119</v>
      </c>
      <c r="C17" s="111" t="s">
        <v>120</v>
      </c>
      <c r="D17" s="103" t="s">
        <v>121</v>
      </c>
      <c r="E17" s="104" t="s">
        <v>121</v>
      </c>
      <c r="F17" s="112" t="s">
        <v>122</v>
      </c>
      <c r="G17" s="112" t="s">
        <v>122</v>
      </c>
    </row>
    <row r="18" s="1" customFormat="true" ht="19.05" hidden="false" customHeight="true" outlineLevel="0" collapsed="false">
      <c r="B18" s="107" t="s">
        <v>123</v>
      </c>
      <c r="C18" s="111" t="s">
        <v>120</v>
      </c>
      <c r="D18" s="103" t="s">
        <v>121</v>
      </c>
      <c r="E18" s="104" t="s">
        <v>117</v>
      </c>
      <c r="F18" s="113" t="s">
        <v>124</v>
      </c>
      <c r="G18" s="111" t="s">
        <v>124</v>
      </c>
    </row>
    <row r="19" s="1" customFormat="true" ht="19.05" hidden="false" customHeight="true" outlineLevel="0" collapsed="false">
      <c r="B19" s="107" t="s">
        <v>125</v>
      </c>
      <c r="C19" s="108" t="s">
        <v>116</v>
      </c>
      <c r="D19" s="103" t="s">
        <v>121</v>
      </c>
      <c r="E19" s="104" t="s">
        <v>121</v>
      </c>
      <c r="F19" s="112" t="s">
        <v>122</v>
      </c>
      <c r="G19" s="111" t="s">
        <v>124</v>
      </c>
    </row>
    <row r="20" s="1" customFormat="true" ht="19.05" hidden="false" customHeight="true" outlineLevel="0" collapsed="false">
      <c r="B20" s="107" t="s">
        <v>126</v>
      </c>
      <c r="C20" s="108" t="s">
        <v>116</v>
      </c>
      <c r="D20" s="103" t="s">
        <v>117</v>
      </c>
      <c r="E20" s="104" t="s">
        <v>117</v>
      </c>
      <c r="F20" s="109" t="s">
        <v>116</v>
      </c>
      <c r="G20" s="108" t="s">
        <v>118</v>
      </c>
    </row>
    <row r="21" s="1" customFormat="true" ht="19.05" hidden="false" customHeight="true" outlineLevel="0" collapsed="false">
      <c r="B21" s="107" t="s">
        <v>127</v>
      </c>
      <c r="C21" s="108" t="s">
        <v>116</v>
      </c>
      <c r="D21" s="103" t="s">
        <v>121</v>
      </c>
      <c r="E21" s="104" t="s">
        <v>117</v>
      </c>
      <c r="F21" s="113" t="s">
        <v>124</v>
      </c>
      <c r="G21" s="108" t="s">
        <v>118</v>
      </c>
    </row>
    <row r="22" s="1" customFormat="true" ht="19.05" hidden="false" customHeight="true" outlineLevel="0" collapsed="false">
      <c r="B22" s="107" t="s">
        <v>128</v>
      </c>
      <c r="C22" s="108" t="s">
        <v>116</v>
      </c>
      <c r="D22" s="103" t="s">
        <v>117</v>
      </c>
      <c r="E22" s="104" t="s">
        <v>117</v>
      </c>
      <c r="F22" s="109" t="s">
        <v>116</v>
      </c>
      <c r="G22" s="108" t="s">
        <v>118</v>
      </c>
    </row>
    <row r="23" s="1" customFormat="true" ht="19.05" hidden="false" customHeight="true" outlineLevel="0" collapsed="false">
      <c r="B23" s="107" t="s">
        <v>129</v>
      </c>
      <c r="C23" s="108" t="s">
        <v>116</v>
      </c>
      <c r="D23" s="103" t="s">
        <v>121</v>
      </c>
      <c r="E23" s="104" t="s">
        <v>121</v>
      </c>
      <c r="F23" s="112" t="s">
        <v>122</v>
      </c>
      <c r="G23" s="111" t="s">
        <v>124</v>
      </c>
    </row>
    <row r="24" s="1" customFormat="true" ht="19.05" hidden="false" customHeight="true" outlineLevel="0" collapsed="false">
      <c r="B24" s="107" t="s">
        <v>130</v>
      </c>
      <c r="C24" s="108" t="s">
        <v>116</v>
      </c>
      <c r="D24" s="103" t="s">
        <v>121</v>
      </c>
      <c r="E24" s="104" t="s">
        <v>121</v>
      </c>
      <c r="F24" s="112" t="s">
        <v>122</v>
      </c>
      <c r="G24" s="111" t="s">
        <v>124</v>
      </c>
    </row>
    <row r="25" s="1" customFormat="true" ht="19.05" hidden="false" customHeight="true" outlineLevel="0" collapsed="false">
      <c r="B25" s="107" t="s">
        <v>131</v>
      </c>
      <c r="C25" s="108" t="s">
        <v>116</v>
      </c>
      <c r="D25" s="103" t="s">
        <v>121</v>
      </c>
      <c r="E25" s="104" t="s">
        <v>121</v>
      </c>
      <c r="F25" s="112" t="s">
        <v>122</v>
      </c>
      <c r="G25" s="111" t="s">
        <v>124</v>
      </c>
    </row>
    <row r="26" s="1" customFormat="true" ht="19.05" hidden="false" customHeight="true" outlineLevel="0" collapsed="false">
      <c r="B26" s="107" t="s">
        <v>132</v>
      </c>
      <c r="C26" s="108" t="s">
        <v>116</v>
      </c>
      <c r="D26" s="103" t="s">
        <v>121</v>
      </c>
      <c r="E26" s="104" t="s">
        <v>121</v>
      </c>
      <c r="F26" s="112" t="s">
        <v>122</v>
      </c>
      <c r="G26" s="111" t="s">
        <v>124</v>
      </c>
    </row>
    <row r="27" s="1" customFormat="true" ht="19.05" hidden="false" customHeight="true" outlineLevel="0" collapsed="false">
      <c r="B27" s="107" t="s">
        <v>133</v>
      </c>
      <c r="C27" s="112" t="s">
        <v>122</v>
      </c>
      <c r="D27" s="103" t="s">
        <v>117</v>
      </c>
      <c r="E27" s="104" t="s">
        <v>117</v>
      </c>
      <c r="F27" s="109" t="s">
        <v>116</v>
      </c>
      <c r="G27" s="111" t="s">
        <v>124</v>
      </c>
    </row>
    <row r="28" s="1" customFormat="true" ht="19.05" hidden="false" customHeight="true" outlineLevel="0" collapsed="false">
      <c r="B28" s="107" t="s">
        <v>134</v>
      </c>
      <c r="C28" s="108" t="s">
        <v>116</v>
      </c>
      <c r="D28" s="103" t="s">
        <v>121</v>
      </c>
      <c r="E28" s="104" t="s">
        <v>117</v>
      </c>
      <c r="F28" s="113" t="s">
        <v>124</v>
      </c>
      <c r="G28" s="108" t="s">
        <v>118</v>
      </c>
    </row>
    <row r="29" s="1" customFormat="true" ht="19.05" hidden="false" customHeight="true" outlineLevel="0" collapsed="false">
      <c r="B29" s="107" t="s">
        <v>135</v>
      </c>
      <c r="C29" s="108" t="s">
        <v>116</v>
      </c>
      <c r="D29" s="103" t="s">
        <v>117</v>
      </c>
      <c r="E29" s="104" t="s">
        <v>117</v>
      </c>
      <c r="F29" s="109" t="s">
        <v>116</v>
      </c>
      <c r="G29" s="108" t="s">
        <v>118</v>
      </c>
    </row>
    <row r="30" s="1" customFormat="true" ht="19.05" hidden="false" customHeight="true" outlineLevel="0" collapsed="false">
      <c r="B30" s="107" t="s">
        <v>136</v>
      </c>
      <c r="C30" s="108" t="s">
        <v>116</v>
      </c>
      <c r="D30" s="103" t="s">
        <v>117</v>
      </c>
      <c r="E30" s="104" t="s">
        <v>117</v>
      </c>
      <c r="F30" s="109" t="s">
        <v>116</v>
      </c>
      <c r="G30" s="108" t="s">
        <v>118</v>
      </c>
    </row>
    <row r="31" s="1" customFormat="true" ht="19.05" hidden="false" customHeight="true" outlineLevel="0" collapsed="false">
      <c r="B31" s="107" t="s">
        <v>137</v>
      </c>
      <c r="C31" s="111" t="s">
        <v>120</v>
      </c>
      <c r="D31" s="103" t="s">
        <v>117</v>
      </c>
      <c r="E31" s="104" t="s">
        <v>121</v>
      </c>
      <c r="F31" s="113" t="s">
        <v>120</v>
      </c>
      <c r="G31" s="111" t="s">
        <v>124</v>
      </c>
    </row>
    <row r="32" s="1" customFormat="true" ht="19.05" hidden="false" customHeight="true" outlineLevel="0" collapsed="false">
      <c r="B32" s="107" t="s">
        <v>138</v>
      </c>
      <c r="C32" s="108" t="s">
        <v>116</v>
      </c>
      <c r="D32" s="103" t="s">
        <v>121</v>
      </c>
      <c r="E32" s="104" t="s">
        <v>121</v>
      </c>
      <c r="F32" s="112" t="s">
        <v>122</v>
      </c>
      <c r="G32" s="111" t="s">
        <v>124</v>
      </c>
    </row>
    <row r="33" s="1" customFormat="true" ht="19.05" hidden="false" customHeight="true" outlineLevel="0" collapsed="false">
      <c r="B33" s="107" t="s">
        <v>139</v>
      </c>
      <c r="C33" s="108" t="s">
        <v>116</v>
      </c>
      <c r="D33" s="103" t="s">
        <v>121</v>
      </c>
      <c r="E33" s="104" t="s">
        <v>117</v>
      </c>
      <c r="F33" s="113" t="s">
        <v>124</v>
      </c>
      <c r="G33" s="108" t="s">
        <v>118</v>
      </c>
    </row>
    <row r="34" s="1" customFormat="true" ht="19.05" hidden="false" customHeight="true" outlineLevel="0" collapsed="false">
      <c r="B34" s="107" t="s">
        <v>140</v>
      </c>
      <c r="C34" s="108" t="s">
        <v>116</v>
      </c>
      <c r="D34" s="103" t="s">
        <v>141</v>
      </c>
      <c r="E34" s="104" t="s">
        <v>121</v>
      </c>
      <c r="F34" s="112" t="s">
        <v>122</v>
      </c>
      <c r="G34" s="111" t="s">
        <v>124</v>
      </c>
    </row>
    <row r="35" s="1" customFormat="true" ht="19.05" hidden="false" customHeight="true" outlineLevel="0" collapsed="false">
      <c r="B35" s="107" t="s">
        <v>142</v>
      </c>
      <c r="C35" s="108" t="s">
        <v>116</v>
      </c>
      <c r="D35" s="103" t="s">
        <v>121</v>
      </c>
      <c r="E35" s="104" t="s">
        <v>121</v>
      </c>
      <c r="F35" s="112" t="s">
        <v>122</v>
      </c>
      <c r="G35" s="111" t="s">
        <v>124</v>
      </c>
    </row>
    <row r="36" s="1" customFormat="true" ht="19.05" hidden="false" customHeight="true" outlineLevel="0" collapsed="false">
      <c r="B36" s="107" t="s">
        <v>143</v>
      </c>
      <c r="C36" s="108" t="s">
        <v>116</v>
      </c>
      <c r="D36" s="103" t="s">
        <v>117</v>
      </c>
      <c r="E36" s="104" t="s">
        <v>117</v>
      </c>
      <c r="F36" s="109" t="s">
        <v>116</v>
      </c>
      <c r="G36" s="108" t="s">
        <v>118</v>
      </c>
    </row>
    <row r="37" customFormat="false" ht="19.05" hidden="false" customHeight="true" outlineLevel="0" collapsed="false">
      <c r="B37" s="107" t="s">
        <v>144</v>
      </c>
      <c r="C37" s="108" t="s">
        <v>116</v>
      </c>
      <c r="D37" s="103" t="s">
        <v>121</v>
      </c>
      <c r="E37" s="104" t="s">
        <v>117</v>
      </c>
      <c r="F37" s="109" t="s">
        <v>116</v>
      </c>
      <c r="G37" s="108" t="s">
        <v>118</v>
      </c>
    </row>
    <row r="38" customFormat="false" ht="19.05" hidden="false" customHeight="true" outlineLevel="0" collapsed="false">
      <c r="B38" s="107" t="s">
        <v>145</v>
      </c>
      <c r="C38" s="108" t="s">
        <v>116</v>
      </c>
      <c r="D38" s="103" t="s">
        <v>117</v>
      </c>
      <c r="E38" s="104" t="s">
        <v>117</v>
      </c>
      <c r="F38" s="109" t="s">
        <v>116</v>
      </c>
      <c r="G38" s="108" t="s">
        <v>118</v>
      </c>
    </row>
    <row r="39" customFormat="false" ht="19.05" hidden="false" customHeight="true" outlineLevel="0" collapsed="false">
      <c r="B39" s="107" t="s">
        <v>146</v>
      </c>
      <c r="C39" s="108" t="s">
        <v>116</v>
      </c>
      <c r="D39" s="103" t="s">
        <v>117</v>
      </c>
      <c r="E39" s="104" t="s">
        <v>117</v>
      </c>
      <c r="F39" s="109" t="s">
        <v>116</v>
      </c>
      <c r="G39" s="108" t="s">
        <v>118</v>
      </c>
    </row>
    <row r="40" customFormat="false" ht="19.05" hidden="false" customHeight="true" outlineLevel="0" collapsed="false">
      <c r="B40" s="107" t="s">
        <v>147</v>
      </c>
      <c r="C40" s="108" t="s">
        <v>116</v>
      </c>
      <c r="D40" s="88" t="s">
        <v>121</v>
      </c>
      <c r="E40" s="89" t="s">
        <v>121</v>
      </c>
      <c r="F40" s="114" t="s">
        <v>116</v>
      </c>
      <c r="G40" s="115" t="s">
        <v>118</v>
      </c>
    </row>
  </sheetData>
  <mergeCells count="2">
    <mergeCell ref="D4:F4"/>
    <mergeCell ref="D14:F14"/>
  </mergeCells>
  <conditionalFormatting sqref="J16">
    <cfRule type="colorScale" priority="2">
      <colorScale>
        <cfvo type="min" val="0"/>
        <cfvo type="percentile" val="50"/>
        <cfvo type="max" val="0"/>
        <color rgb="FF63BE7B"/>
        <color rgb="FFFFEB84"/>
        <color rgb="FFF8696B"/>
      </colorScale>
    </cfRule>
  </conditionalFormatting>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drawing r:id="rId1"/>
</worksheet>
</file>

<file path=xl/worksheets/sheet5.xml><?xml version="1.0" encoding="utf-8"?>
<worksheet xmlns="http://schemas.openxmlformats.org/spreadsheetml/2006/main" xmlns:r="http://schemas.openxmlformats.org/officeDocument/2006/relationships">
  <sheetPr filterMode="false">
    <pageSetUpPr fitToPage="false"/>
  </sheetPr>
  <dimension ref="A1:U91"/>
  <sheetViews>
    <sheetView showFormulas="false" showGridLines="false" showRowColHeaders="true" showZeros="true" rightToLeft="false" tabSelected="false" showOutlineSymbols="true" defaultGridColor="true" view="normal" topLeftCell="A1" colorId="64" zoomScale="100" zoomScaleNormal="100" zoomScalePageLayoutView="100" workbookViewId="0">
      <selection pane="topLeft" activeCell="B37" activeCellId="0" sqref="B37"/>
    </sheetView>
  </sheetViews>
  <sheetFormatPr defaultRowHeight="14.55" zeroHeight="false" outlineLevelRow="0" outlineLevelCol="0"/>
  <cols>
    <col collapsed="false" customWidth="true" hidden="false" outlineLevel="0" max="1" min="1" style="0" width="14.88"/>
    <col collapsed="false" customWidth="true" hidden="false" outlineLevel="0" max="2" min="2" style="0" width="48.01"/>
    <col collapsed="false" customWidth="true" hidden="false" outlineLevel="0" max="3" min="3" style="116" width="15.34"/>
    <col collapsed="false" customWidth="true" hidden="false" outlineLevel="0" max="10" min="4" style="116" width="14.67"/>
    <col collapsed="false" customWidth="true" hidden="false" outlineLevel="0" max="11" min="11" style="0" width="14.67"/>
    <col collapsed="false" customWidth="true" hidden="false" outlineLevel="0" max="12" min="12" style="0" width="48.88"/>
    <col collapsed="false" customWidth="true" hidden="false" outlineLevel="0" max="13" min="13" style="0" width="10"/>
    <col collapsed="false" customWidth="true" hidden="false" outlineLevel="0" max="15" min="14" style="0" width="12.56"/>
    <col collapsed="false" customWidth="true" hidden="false" outlineLevel="0" max="16" min="16" style="0" width="10.33"/>
    <col collapsed="false" customWidth="true" hidden="false" outlineLevel="0" max="17" min="17" style="0" width="12.56"/>
    <col collapsed="false" customWidth="true" hidden="false" outlineLevel="0" max="18" min="18" style="0" width="9"/>
    <col collapsed="false" customWidth="true" hidden="false" outlineLevel="0" max="19" min="19" style="0" width="10.99"/>
    <col collapsed="false" customWidth="true" hidden="false" outlineLevel="0" max="21" min="20" style="0" width="12.56"/>
    <col collapsed="false" customWidth="true" hidden="false" outlineLevel="0" max="1025" min="22" style="0" width="10.99"/>
  </cols>
  <sheetData>
    <row r="1" s="80" customFormat="true" ht="19.7" hidden="false" customHeight="false" outlineLevel="0" collapsed="false">
      <c r="A1" s="11" t="s">
        <v>148</v>
      </c>
      <c r="C1" s="117"/>
      <c r="D1" s="117"/>
      <c r="E1" s="117"/>
      <c r="F1" s="117"/>
      <c r="G1" s="117"/>
      <c r="H1" s="117"/>
      <c r="I1" s="117"/>
      <c r="J1" s="117"/>
    </row>
    <row r="2" s="1" customFormat="true" ht="14.55" hidden="false" customHeight="false" outlineLevel="0" collapsed="false">
      <c r="C2" s="118"/>
      <c r="D2" s="118"/>
      <c r="E2" s="118"/>
      <c r="F2" s="118"/>
      <c r="G2" s="118"/>
      <c r="H2" s="118"/>
      <c r="I2" s="118"/>
      <c r="J2" s="119"/>
    </row>
    <row r="3" s="1" customFormat="true" ht="14.55" hidden="false" customHeight="false" outlineLevel="0" collapsed="false">
      <c r="A3" s="1" t="s">
        <v>149</v>
      </c>
      <c r="C3" s="118"/>
      <c r="D3" s="118"/>
      <c r="E3" s="118"/>
      <c r="F3" s="118"/>
      <c r="G3" s="118"/>
      <c r="H3" s="118"/>
      <c r="I3" s="118"/>
      <c r="J3" s="118"/>
    </row>
    <row r="4" s="1" customFormat="true" ht="14.55" hidden="false" customHeight="false" outlineLevel="0" collapsed="false">
      <c r="A4" s="1" t="s">
        <v>150</v>
      </c>
      <c r="C4" s="118"/>
      <c r="D4" s="118"/>
      <c r="E4" s="118"/>
      <c r="F4" s="118"/>
      <c r="G4" s="118"/>
      <c r="H4" s="118"/>
      <c r="I4" s="118"/>
      <c r="J4" s="118"/>
    </row>
    <row r="5" s="1" customFormat="true" ht="14.55" hidden="false" customHeight="false" outlineLevel="0" collapsed="false">
      <c r="C5" s="118"/>
      <c r="D5" s="118"/>
      <c r="E5" s="118"/>
      <c r="F5" s="118"/>
      <c r="G5" s="118"/>
      <c r="H5" s="118"/>
      <c r="I5" s="118"/>
      <c r="J5" s="118"/>
    </row>
    <row r="6" s="1" customFormat="true" ht="14.55" hidden="false" customHeight="false" outlineLevel="0" collapsed="false">
      <c r="C6" s="118"/>
      <c r="D6" s="118"/>
      <c r="E6" s="118"/>
      <c r="F6" s="118"/>
      <c r="G6" s="118"/>
      <c r="H6" s="118"/>
      <c r="I6" s="118"/>
      <c r="J6" s="118"/>
    </row>
    <row r="7" s="1" customFormat="true" ht="14.55" hidden="false" customHeight="false" outlineLevel="0" collapsed="false">
      <c r="C7" s="118"/>
      <c r="D7" s="118"/>
      <c r="E7" s="118"/>
      <c r="F7" s="118"/>
      <c r="G7" s="118"/>
      <c r="H7" s="118"/>
      <c r="I7" s="118"/>
      <c r="J7" s="118"/>
    </row>
    <row r="8" s="1" customFormat="true" ht="14.55" hidden="false" customHeight="false" outlineLevel="0" collapsed="false">
      <c r="C8" s="118"/>
      <c r="D8" s="118"/>
      <c r="E8" s="118"/>
      <c r="F8" s="118"/>
      <c r="G8" s="118"/>
      <c r="H8" s="118"/>
      <c r="I8" s="118"/>
      <c r="J8" s="118"/>
    </row>
    <row r="9" s="120" customFormat="true" ht="14.55" hidden="false" customHeight="false" outlineLevel="0" collapsed="false">
      <c r="B9" s="120" t="s">
        <v>151</v>
      </c>
      <c r="C9" s="121"/>
      <c r="D9" s="121"/>
      <c r="E9" s="121"/>
      <c r="F9" s="121"/>
      <c r="G9" s="121"/>
      <c r="H9" s="121"/>
      <c r="I9" s="121"/>
      <c r="J9" s="121"/>
    </row>
    <row r="10" s="1" customFormat="true" ht="14.55" hidden="false" customHeight="false" outlineLevel="0" collapsed="false">
      <c r="B10" s="1" t="s">
        <v>152</v>
      </c>
      <c r="C10" s="118"/>
      <c r="D10" s="118"/>
      <c r="E10" s="118"/>
      <c r="F10" s="118"/>
      <c r="G10" s="118"/>
      <c r="H10" s="118"/>
      <c r="I10" s="118"/>
      <c r="J10" s="118"/>
    </row>
    <row r="11" s="1" customFormat="true" ht="14.55" hidden="false" customHeight="false" outlineLevel="0" collapsed="false">
      <c r="B11" s="1" t="s">
        <v>153</v>
      </c>
      <c r="C11" s="118"/>
      <c r="D11" s="118"/>
      <c r="E11" s="118"/>
      <c r="F11" s="118"/>
      <c r="G11" s="118"/>
      <c r="H11" s="118"/>
      <c r="I11" s="118"/>
      <c r="J11" s="118"/>
    </row>
    <row r="12" s="1" customFormat="true" ht="14.55" hidden="false" customHeight="false" outlineLevel="0" collapsed="false">
      <c r="B12" s="1" t="s">
        <v>154</v>
      </c>
      <c r="C12" s="118"/>
      <c r="D12" s="118"/>
      <c r="E12" s="118"/>
      <c r="F12" s="118"/>
      <c r="G12" s="118"/>
      <c r="H12" s="118"/>
      <c r="I12" s="118"/>
      <c r="J12" s="118"/>
    </row>
    <row r="13" s="1" customFormat="true" ht="14.55" hidden="false" customHeight="false" outlineLevel="0" collapsed="false">
      <c r="C13" s="118"/>
      <c r="D13" s="118"/>
      <c r="E13" s="118"/>
      <c r="F13" s="118"/>
      <c r="G13" s="118"/>
      <c r="H13" s="118"/>
      <c r="I13" s="118"/>
      <c r="J13" s="118"/>
    </row>
    <row r="14" s="122" customFormat="true" ht="30.9" hidden="false" customHeight="true" outlineLevel="0" collapsed="false">
      <c r="B14" s="123" t="s">
        <v>155</v>
      </c>
      <c r="C14" s="124"/>
      <c r="D14" s="124"/>
      <c r="E14" s="124"/>
      <c r="F14" s="124"/>
      <c r="G14" s="124"/>
      <c r="H14" s="124"/>
      <c r="I14" s="124"/>
      <c r="J14" s="124"/>
    </row>
    <row r="15" s="1" customFormat="true" ht="14.55" hidden="false" customHeight="false" outlineLevel="0" collapsed="false">
      <c r="B15" s="1" t="s">
        <v>152</v>
      </c>
      <c r="C15" s="118"/>
      <c r="D15" s="118"/>
      <c r="E15" s="118"/>
      <c r="F15" s="118"/>
      <c r="G15" s="118"/>
      <c r="H15" s="118"/>
      <c r="I15" s="118"/>
      <c r="J15" s="118"/>
    </row>
    <row r="16" s="1" customFormat="true" ht="14.55" hidden="false" customHeight="false" outlineLevel="0" collapsed="false">
      <c r="B16" s="1" t="s">
        <v>156</v>
      </c>
      <c r="C16" s="118"/>
      <c r="D16" s="118"/>
      <c r="E16" s="118"/>
      <c r="F16" s="118"/>
      <c r="G16" s="118"/>
      <c r="H16" s="118"/>
      <c r="I16" s="118"/>
      <c r="J16" s="118"/>
    </row>
    <row r="17" s="1" customFormat="true" ht="15.3" hidden="false" customHeight="false" outlineLevel="0" collapsed="false">
      <c r="C17" s="118"/>
      <c r="D17" s="118"/>
      <c r="E17" s="118"/>
      <c r="F17" s="118"/>
      <c r="G17" s="118"/>
      <c r="H17" s="118"/>
      <c r="I17" s="118"/>
      <c r="J17" s="118"/>
    </row>
    <row r="18" s="1" customFormat="true" ht="19.15" hidden="false" customHeight="true" outlineLevel="0" collapsed="false">
      <c r="B18" s="125" t="s">
        <v>157</v>
      </c>
      <c r="C18" s="125"/>
      <c r="D18" s="125"/>
      <c r="E18" s="125"/>
      <c r="F18" s="125"/>
      <c r="G18" s="125"/>
      <c r="H18" s="125"/>
      <c r="I18" s="125"/>
      <c r="J18" s="125"/>
      <c r="K18" s="126"/>
    </row>
    <row r="19" s="1" customFormat="true" ht="29.9" hidden="false" customHeight="false" outlineLevel="0" collapsed="false">
      <c r="B19" s="127" t="s">
        <v>97</v>
      </c>
      <c r="C19" s="128" t="s">
        <v>67</v>
      </c>
      <c r="D19" s="129" t="s">
        <v>70</v>
      </c>
      <c r="E19" s="129" t="s">
        <v>73</v>
      </c>
      <c r="F19" s="129" t="s">
        <v>76</v>
      </c>
      <c r="G19" s="129" t="s">
        <v>77</v>
      </c>
      <c r="H19" s="129" t="s">
        <v>80</v>
      </c>
      <c r="I19" s="129" t="s">
        <v>83</v>
      </c>
      <c r="J19" s="130" t="s">
        <v>86</v>
      </c>
    </row>
    <row r="20" s="1" customFormat="true" ht="15.75" hidden="false" customHeight="true" outlineLevel="0" collapsed="false">
      <c r="B20" s="131" t="s">
        <v>115</v>
      </c>
      <c r="C20" s="132" t="n">
        <v>4.60113333333333</v>
      </c>
      <c r="D20" s="133" t="n">
        <v>2.3044</v>
      </c>
      <c r="E20" s="134" t="n">
        <v>2.82293333333333</v>
      </c>
      <c r="F20" s="134" t="n">
        <v>0</v>
      </c>
      <c r="G20" s="134" t="n">
        <v>0.0343333333333333</v>
      </c>
      <c r="H20" s="134" t="n">
        <v>0.865133333333333</v>
      </c>
      <c r="I20" s="134" t="n">
        <v>2.07286666666667</v>
      </c>
      <c r="J20" s="135" t="n">
        <v>4.1042</v>
      </c>
    </row>
    <row r="21" s="1" customFormat="true" ht="15.75" hidden="false" customHeight="true" outlineLevel="0" collapsed="false">
      <c r="B21" s="136" t="s">
        <v>126</v>
      </c>
      <c r="C21" s="137" t="n">
        <v>3.31146666666667</v>
      </c>
      <c r="D21" s="138" t="n">
        <v>3.30006666666667</v>
      </c>
      <c r="E21" s="138" t="n">
        <v>3.23106666666667</v>
      </c>
      <c r="F21" s="138" t="n">
        <v>0</v>
      </c>
      <c r="G21" s="138" t="n">
        <v>0.673133333333333</v>
      </c>
      <c r="H21" s="138" t="n">
        <v>2.3099</v>
      </c>
      <c r="I21" s="138" t="n">
        <v>3.13153333333333</v>
      </c>
      <c r="J21" s="139" t="n">
        <v>3.0117</v>
      </c>
    </row>
    <row r="22" s="1" customFormat="true" ht="15.75" hidden="false" customHeight="true" outlineLevel="0" collapsed="false">
      <c r="B22" s="136" t="s">
        <v>127</v>
      </c>
      <c r="C22" s="137" t="n">
        <v>3.63173333333333</v>
      </c>
      <c r="D22" s="138" t="n">
        <v>2.92793333333333</v>
      </c>
      <c r="E22" s="138" t="n">
        <v>2.6772</v>
      </c>
      <c r="F22" s="138" t="n">
        <v>0</v>
      </c>
      <c r="G22" s="138" t="n">
        <v>0.0314</v>
      </c>
      <c r="H22" s="138" t="n">
        <v>0.832866666666667</v>
      </c>
      <c r="I22" s="138" t="n">
        <v>3.20013333333333</v>
      </c>
      <c r="J22" s="139" t="n">
        <v>3.1738</v>
      </c>
    </row>
    <row r="23" s="1" customFormat="true" ht="15.75" hidden="false" customHeight="true" outlineLevel="0" collapsed="false">
      <c r="B23" s="136" t="s">
        <v>128</v>
      </c>
      <c r="C23" s="137" t="n">
        <v>4.1726</v>
      </c>
      <c r="D23" s="138" t="n">
        <v>3.19466666666667</v>
      </c>
      <c r="E23" s="138" t="n">
        <v>3.23086666666667</v>
      </c>
      <c r="F23" s="138" t="n">
        <v>0</v>
      </c>
      <c r="G23" s="138" t="n">
        <v>0.0346</v>
      </c>
      <c r="H23" s="138" t="n">
        <v>0.573933333333333</v>
      </c>
      <c r="I23" s="138" t="n">
        <v>3.12833333333333</v>
      </c>
      <c r="J23" s="139" t="n">
        <v>3.4074</v>
      </c>
    </row>
    <row r="24" s="1" customFormat="true" ht="15.75" hidden="false" customHeight="true" outlineLevel="0" collapsed="false">
      <c r="B24" s="136" t="s">
        <v>134</v>
      </c>
      <c r="C24" s="137" t="n">
        <v>0.642533333333333</v>
      </c>
      <c r="D24" s="138" t="n">
        <v>3.8092</v>
      </c>
      <c r="E24" s="138" t="n">
        <v>0.9566</v>
      </c>
      <c r="F24" s="138" t="n">
        <v>0</v>
      </c>
      <c r="G24" s="138" t="n">
        <v>0.165333333333333</v>
      </c>
      <c r="H24" s="138" t="n">
        <v>0.1654</v>
      </c>
      <c r="I24" s="138" t="n">
        <v>1.14353333333333</v>
      </c>
      <c r="J24" s="139" t="n">
        <v>0.691466666666667</v>
      </c>
    </row>
    <row r="25" s="1" customFormat="true" ht="15.75" hidden="false" customHeight="true" outlineLevel="0" collapsed="false">
      <c r="B25" s="136" t="s">
        <v>135</v>
      </c>
      <c r="C25" s="137" t="n">
        <v>3.82933333333333</v>
      </c>
      <c r="D25" s="138" t="n">
        <v>2.19333333333333</v>
      </c>
      <c r="E25" s="138" t="n">
        <v>2.6012</v>
      </c>
      <c r="F25" s="138" t="n">
        <v>0</v>
      </c>
      <c r="G25" s="138" t="n">
        <v>0</v>
      </c>
      <c r="H25" s="138" t="n">
        <v>1.17046666666667</v>
      </c>
      <c r="I25" s="138" t="n">
        <v>1.29306666666667</v>
      </c>
      <c r="J25" s="139" t="n">
        <v>2.72593333333333</v>
      </c>
    </row>
    <row r="26" s="1" customFormat="true" ht="15.75" hidden="false" customHeight="true" outlineLevel="0" collapsed="false">
      <c r="B26" s="136" t="s">
        <v>136</v>
      </c>
      <c r="C26" s="137" t="n">
        <v>3.82753333333333</v>
      </c>
      <c r="D26" s="138" t="n">
        <v>2.392</v>
      </c>
      <c r="E26" s="138" t="n">
        <v>3.02913333333333</v>
      </c>
      <c r="F26" s="138" t="n">
        <v>0</v>
      </c>
      <c r="G26" s="138" t="n">
        <v>0.270933333333333</v>
      </c>
      <c r="H26" s="138" t="n">
        <v>1.1018</v>
      </c>
      <c r="I26" s="138" t="n">
        <v>2.33053333333333</v>
      </c>
      <c r="J26" s="139" t="n">
        <v>3.28266666666667</v>
      </c>
    </row>
    <row r="27" s="1" customFormat="true" ht="15.75" hidden="false" customHeight="true" outlineLevel="0" collapsed="false">
      <c r="B27" s="136" t="s">
        <v>139</v>
      </c>
      <c r="C27" s="137" t="n">
        <v>1.65293333333333</v>
      </c>
      <c r="D27" s="138" t="n">
        <v>3.4684</v>
      </c>
      <c r="E27" s="138" t="n">
        <v>1.51286666666667</v>
      </c>
      <c r="F27" s="138" t="n">
        <v>0</v>
      </c>
      <c r="G27" s="138" t="n">
        <v>0.0348666666666667</v>
      </c>
      <c r="H27" s="138" t="n">
        <v>0.560333333333333</v>
      </c>
      <c r="I27" s="138" t="n">
        <v>2.59706666666667</v>
      </c>
      <c r="J27" s="139" t="n">
        <v>1.2634</v>
      </c>
    </row>
    <row r="28" s="1" customFormat="true" ht="15.75" hidden="false" customHeight="true" outlineLevel="0" collapsed="false">
      <c r="B28" s="136" t="s">
        <v>143</v>
      </c>
      <c r="C28" s="140" t="n">
        <v>3.85733333333333</v>
      </c>
      <c r="D28" s="138" t="n">
        <v>2.03353333333333</v>
      </c>
      <c r="E28" s="138" t="n">
        <v>1.58573333333333</v>
      </c>
      <c r="F28" s="138" t="n">
        <v>0</v>
      </c>
      <c r="G28" s="138" t="n">
        <v>0.4012</v>
      </c>
      <c r="H28" s="141" t="n">
        <v>0.9232</v>
      </c>
      <c r="I28" s="138" t="n">
        <v>1.23213333333333</v>
      </c>
      <c r="J28" s="139" t="n">
        <v>2.01673333333333</v>
      </c>
    </row>
    <row r="29" s="1" customFormat="true" ht="15.75" hidden="false" customHeight="true" outlineLevel="0" collapsed="false">
      <c r="B29" s="136" t="s">
        <v>144</v>
      </c>
      <c r="C29" s="140" t="n">
        <v>4.06126666666667</v>
      </c>
      <c r="D29" s="138" t="n">
        <v>2.3792</v>
      </c>
      <c r="E29" s="138" t="n">
        <v>1.83266666666667</v>
      </c>
      <c r="F29" s="138" t="n">
        <v>0</v>
      </c>
      <c r="G29" s="138" t="n">
        <v>0.635933333333333</v>
      </c>
      <c r="H29" s="141" t="n">
        <v>1.10686666666667</v>
      </c>
      <c r="I29" s="138" t="n">
        <v>1.659</v>
      </c>
      <c r="J29" s="139" t="n">
        <v>2.17013333333333</v>
      </c>
    </row>
    <row r="30" s="1" customFormat="true" ht="15.75" hidden="false" customHeight="true" outlineLevel="0" collapsed="false">
      <c r="B30" s="136" t="s">
        <v>145</v>
      </c>
      <c r="C30" s="140" t="n">
        <v>4.22826666666667</v>
      </c>
      <c r="D30" s="138" t="n">
        <v>2.7242</v>
      </c>
      <c r="E30" s="138" t="n">
        <v>2.09993333333333</v>
      </c>
      <c r="F30" s="138" t="n">
        <v>0</v>
      </c>
      <c r="G30" s="138" t="n">
        <v>0.336133333333333</v>
      </c>
      <c r="H30" s="141" t="n">
        <v>0.371333333333333</v>
      </c>
      <c r="I30" s="138" t="n">
        <v>1.44773333333333</v>
      </c>
      <c r="J30" s="139" t="n">
        <v>2.2284</v>
      </c>
    </row>
    <row r="31" s="1" customFormat="true" ht="15.75" hidden="false" customHeight="true" outlineLevel="0" collapsed="false">
      <c r="B31" s="136" t="s">
        <v>146</v>
      </c>
      <c r="C31" s="140" t="n">
        <v>4.27285333333333</v>
      </c>
      <c r="D31" s="138" t="n">
        <v>1.93913333333333</v>
      </c>
      <c r="E31" s="138" t="n">
        <v>1.727896</v>
      </c>
      <c r="F31" s="138" t="n">
        <v>0</v>
      </c>
      <c r="G31" s="138" t="n">
        <v>0.597333333333333</v>
      </c>
      <c r="H31" s="141" t="n">
        <v>0.694266666666667</v>
      </c>
      <c r="I31" s="138" t="n">
        <v>1.38866666666667</v>
      </c>
      <c r="J31" s="139" t="n">
        <v>2.88027733333333</v>
      </c>
    </row>
    <row r="32" s="1" customFormat="true" ht="15.75" hidden="false" customHeight="true" outlineLevel="0" collapsed="false">
      <c r="B32" s="142" t="s">
        <v>147</v>
      </c>
      <c r="C32" s="143" t="n">
        <v>4.194</v>
      </c>
      <c r="D32" s="144" t="n">
        <v>2.49193333333333</v>
      </c>
      <c r="E32" s="144" t="n">
        <v>2.23573333333333</v>
      </c>
      <c r="F32" s="144" t="n">
        <v>0</v>
      </c>
      <c r="G32" s="144" t="n">
        <v>0.657333333333333</v>
      </c>
      <c r="H32" s="145" t="n">
        <v>1.24853333333333</v>
      </c>
      <c r="I32" s="144" t="n">
        <v>2.35266666666667</v>
      </c>
      <c r="J32" s="146" t="n">
        <v>2.69933333333333</v>
      </c>
    </row>
    <row r="33" s="97" customFormat="true" ht="14.55" hidden="false" customHeight="false" outlineLevel="0" collapsed="false">
      <c r="B33" s="147"/>
      <c r="C33" s="148"/>
      <c r="D33" s="149"/>
      <c r="E33" s="150"/>
      <c r="F33" s="150"/>
      <c r="G33" s="151"/>
      <c r="H33" s="150"/>
      <c r="I33" s="149"/>
      <c r="J33" s="150"/>
      <c r="K33" s="150"/>
    </row>
    <row r="34" s="122" customFormat="true" ht="35.1" hidden="false" customHeight="true" outlineLevel="0" collapsed="false">
      <c r="B34" s="123" t="s">
        <v>158</v>
      </c>
      <c r="C34" s="124"/>
      <c r="D34" s="124"/>
      <c r="E34" s="124"/>
      <c r="F34" s="124"/>
      <c r="G34" s="124"/>
      <c r="H34" s="124"/>
      <c r="I34" s="124"/>
      <c r="J34" s="124"/>
    </row>
    <row r="35" s="1" customFormat="true" ht="14.55" hidden="false" customHeight="false" outlineLevel="0" collapsed="false">
      <c r="B35" s="1" t="s">
        <v>153</v>
      </c>
      <c r="C35" s="118"/>
      <c r="D35" s="118"/>
      <c r="E35" s="118"/>
      <c r="F35" s="118"/>
      <c r="G35" s="118"/>
      <c r="H35" s="118"/>
      <c r="I35" s="118"/>
      <c r="J35" s="118"/>
    </row>
    <row r="36" s="1" customFormat="true" ht="14.55" hidden="false" customHeight="false" outlineLevel="0" collapsed="false">
      <c r="B36" s="1" t="s">
        <v>159</v>
      </c>
      <c r="C36" s="118"/>
      <c r="D36" s="118"/>
      <c r="E36" s="118"/>
      <c r="F36" s="118"/>
      <c r="G36" s="118"/>
      <c r="H36" s="118"/>
      <c r="I36" s="118"/>
      <c r="J36" s="118"/>
    </row>
    <row r="37" s="1" customFormat="true" ht="15.3" hidden="false" customHeight="false" outlineLevel="0" collapsed="false">
      <c r="C37" s="118"/>
      <c r="D37" s="118"/>
      <c r="E37" s="118"/>
      <c r="F37" s="118"/>
      <c r="G37" s="118"/>
      <c r="H37" s="118"/>
      <c r="I37" s="118"/>
      <c r="J37" s="118"/>
    </row>
    <row r="38" s="1" customFormat="true" ht="19.15" hidden="false" customHeight="true" outlineLevel="0" collapsed="false">
      <c r="C38" s="152" t="s">
        <v>160</v>
      </c>
      <c r="D38" s="152"/>
      <c r="E38" s="118"/>
      <c r="F38" s="152" t="s">
        <v>160</v>
      </c>
      <c r="G38" s="152"/>
      <c r="H38" s="152"/>
      <c r="I38" s="152"/>
      <c r="J38" s="152"/>
      <c r="L38" s="125" t="s">
        <v>161</v>
      </c>
      <c r="M38" s="125"/>
      <c r="N38" s="125"/>
      <c r="O38" s="125"/>
      <c r="P38" s="125"/>
      <c r="Q38" s="125"/>
      <c r="R38" s="125"/>
      <c r="S38" s="125"/>
      <c r="T38" s="125"/>
      <c r="U38" s="125"/>
    </row>
    <row r="39" s="1" customFormat="true" ht="29.9" hidden="false" customHeight="false" outlineLevel="0" collapsed="false">
      <c r="B39" s="153"/>
      <c r="C39" s="154" t="s">
        <v>162</v>
      </c>
      <c r="D39" s="155" t="s">
        <v>163</v>
      </c>
      <c r="E39" s="156"/>
      <c r="F39" s="157" t="s">
        <v>164</v>
      </c>
      <c r="G39" s="157" t="s">
        <v>165</v>
      </c>
      <c r="H39" s="157" t="s">
        <v>166</v>
      </c>
      <c r="I39" s="157" t="s">
        <v>167</v>
      </c>
      <c r="J39" s="157" t="s">
        <v>168</v>
      </c>
      <c r="L39" s="127" t="s">
        <v>97</v>
      </c>
      <c r="M39" s="158" t="s">
        <v>169</v>
      </c>
      <c r="N39" s="128" t="s">
        <v>67</v>
      </c>
      <c r="O39" s="129" t="s">
        <v>70</v>
      </c>
      <c r="P39" s="129" t="s">
        <v>73</v>
      </c>
      <c r="Q39" s="129" t="s">
        <v>76</v>
      </c>
      <c r="R39" s="129" t="s">
        <v>77</v>
      </c>
      <c r="S39" s="129" t="s">
        <v>80</v>
      </c>
      <c r="T39" s="129" t="s">
        <v>83</v>
      </c>
      <c r="U39" s="130" t="s">
        <v>86</v>
      </c>
    </row>
    <row r="40" s="1" customFormat="true" ht="14.55" hidden="false" customHeight="false" outlineLevel="0" collapsed="false">
      <c r="B40" s="159" t="s">
        <v>67</v>
      </c>
      <c r="C40" s="160" t="s">
        <v>170</v>
      </c>
      <c r="D40" s="161" t="s">
        <v>124</v>
      </c>
      <c r="E40" s="153"/>
      <c r="F40" s="160" t="s">
        <v>171</v>
      </c>
      <c r="G40" s="160" t="s">
        <v>171</v>
      </c>
      <c r="H40" s="160" t="s">
        <v>171</v>
      </c>
      <c r="I40" s="161" t="s">
        <v>124</v>
      </c>
      <c r="J40" s="161" t="s">
        <v>124</v>
      </c>
      <c r="L40" s="131" t="s">
        <v>115</v>
      </c>
      <c r="M40" s="162" t="n">
        <v>1</v>
      </c>
      <c r="N40" s="132" t="n">
        <f aca="false">N61</f>
        <v>5</v>
      </c>
      <c r="O40" s="133" t="n">
        <f aca="false">O61</f>
        <v>3.35536396728725</v>
      </c>
      <c r="P40" s="134" t="n">
        <f aca="false">P61</f>
        <v>2.82293333333333</v>
      </c>
      <c r="Q40" s="134" t="n">
        <f aca="false">Q61</f>
        <v>0</v>
      </c>
      <c r="R40" s="134" t="n">
        <f aca="false">R61</f>
        <v>0.0343333333333333</v>
      </c>
      <c r="S40" s="134" t="n">
        <f aca="false">S61</f>
        <v>0</v>
      </c>
      <c r="T40" s="134" t="n">
        <f aca="false">T61</f>
        <v>1</v>
      </c>
      <c r="U40" s="135" t="n">
        <f aca="false">U61</f>
        <v>2.9</v>
      </c>
    </row>
    <row r="41" s="1" customFormat="true" ht="14.55" hidden="false" customHeight="false" outlineLevel="0" collapsed="false">
      <c r="B41" s="159" t="s">
        <v>70</v>
      </c>
      <c r="C41" s="161" t="s">
        <v>124</v>
      </c>
      <c r="D41" s="160" t="s">
        <v>170</v>
      </c>
      <c r="E41" s="153"/>
      <c r="F41" s="160" t="s">
        <v>171</v>
      </c>
      <c r="G41" s="160" t="s">
        <v>171</v>
      </c>
      <c r="H41" s="161" t="s">
        <v>124</v>
      </c>
      <c r="I41" s="160" t="s">
        <v>171</v>
      </c>
      <c r="J41" s="160" t="s">
        <v>171</v>
      </c>
      <c r="L41" s="136" t="s">
        <v>126</v>
      </c>
      <c r="M41" s="101" t="n">
        <v>2</v>
      </c>
      <c r="N41" s="137" t="n">
        <f aca="false">N62</f>
        <v>4.75565133777085</v>
      </c>
      <c r="O41" s="138" t="n">
        <f aca="false">O62</f>
        <v>4.35536396728725</v>
      </c>
      <c r="P41" s="138" t="n">
        <f aca="false">P62</f>
        <v>2.01046690610157</v>
      </c>
      <c r="Q41" s="138" t="n">
        <f aca="false">Q62</f>
        <v>0</v>
      </c>
      <c r="R41" s="138" t="n">
        <f aca="false">R62</f>
        <v>0</v>
      </c>
      <c r="S41" s="138" t="n">
        <f aca="false">S62</f>
        <v>1.13868378132371</v>
      </c>
      <c r="T41" s="138" t="n">
        <f aca="false">T62</f>
        <v>1.5</v>
      </c>
      <c r="U41" s="139" t="n">
        <f aca="false">U62</f>
        <v>1.63649093239539</v>
      </c>
    </row>
    <row r="42" s="1" customFormat="true" ht="14.55" hidden="false" customHeight="false" outlineLevel="0" collapsed="false">
      <c r="B42" s="159" t="s">
        <v>73</v>
      </c>
      <c r="C42" s="161" t="s">
        <v>124</v>
      </c>
      <c r="D42" s="163" t="s">
        <v>122</v>
      </c>
      <c r="E42" s="153"/>
      <c r="F42" s="161" t="s">
        <v>124</v>
      </c>
      <c r="G42" s="163" t="s">
        <v>172</v>
      </c>
      <c r="H42" s="163" t="s">
        <v>172</v>
      </c>
      <c r="I42" s="163" t="s">
        <v>172</v>
      </c>
      <c r="J42" s="163" t="s">
        <v>172</v>
      </c>
      <c r="L42" s="136" t="s">
        <v>127</v>
      </c>
      <c r="M42" s="101" t="n">
        <v>4</v>
      </c>
      <c r="N42" s="137" t="n">
        <f aca="false">N63</f>
        <v>3.63173333333333</v>
      </c>
      <c r="O42" s="138" t="n">
        <f aca="false">O63</f>
        <v>2.92793333333333</v>
      </c>
      <c r="P42" s="138" t="n">
        <f aca="false">P63</f>
        <v>1.31904210692349</v>
      </c>
      <c r="Q42" s="138" t="n">
        <f aca="false">Q63</f>
        <v>0</v>
      </c>
      <c r="R42" s="138" t="n">
        <f aca="false">R63</f>
        <v>0.0314</v>
      </c>
      <c r="S42" s="138" t="n">
        <f aca="false">S63</f>
        <v>0</v>
      </c>
      <c r="T42" s="138" t="n">
        <f aca="false">T63</f>
        <v>1.92964843313031</v>
      </c>
      <c r="U42" s="139" t="n">
        <f aca="false">U63</f>
        <v>1.96083791078723</v>
      </c>
    </row>
    <row r="43" s="1" customFormat="true" ht="14.55" hidden="false" customHeight="false" outlineLevel="0" collapsed="false">
      <c r="B43" s="159" t="s">
        <v>76</v>
      </c>
      <c r="C43" s="164" t="s">
        <v>173</v>
      </c>
      <c r="D43" s="164" t="s">
        <v>173</v>
      </c>
      <c r="E43" s="153"/>
      <c r="F43" s="161" t="s">
        <v>124</v>
      </c>
      <c r="G43" s="161" t="s">
        <v>124</v>
      </c>
      <c r="H43" s="161" t="s">
        <v>124</v>
      </c>
      <c r="I43" s="161" t="s">
        <v>124</v>
      </c>
      <c r="J43" s="161" t="s">
        <v>124</v>
      </c>
      <c r="L43" s="136" t="s">
        <v>128</v>
      </c>
      <c r="M43" s="101" t="n">
        <v>5</v>
      </c>
      <c r="N43" s="137" t="n">
        <f aca="false">N64</f>
        <v>4.1726</v>
      </c>
      <c r="O43" s="138" t="n">
        <f aca="false">O64</f>
        <v>3.19466666666667</v>
      </c>
      <c r="P43" s="138" t="n">
        <f aca="false">P64</f>
        <v>1.98258643004236</v>
      </c>
      <c r="Q43" s="138" t="n">
        <f aca="false">Q64</f>
        <v>0</v>
      </c>
      <c r="R43" s="138" t="n">
        <f aca="false">R64</f>
        <v>0</v>
      </c>
      <c r="S43" s="138" t="n">
        <f aca="false">S64</f>
        <v>0</v>
      </c>
      <c r="T43" s="138" t="n">
        <f aca="false">T64</f>
        <v>0.6</v>
      </c>
      <c r="U43" s="139" t="n">
        <f aca="false">U64</f>
        <v>2.07127232234016</v>
      </c>
    </row>
    <row r="44" s="1" customFormat="true" ht="14.55" hidden="false" customHeight="false" outlineLevel="0" collapsed="false">
      <c r="B44" s="159" t="s">
        <v>77</v>
      </c>
      <c r="C44" s="164" t="s">
        <v>173</v>
      </c>
      <c r="D44" s="164" t="s">
        <v>173</v>
      </c>
      <c r="E44" s="153"/>
      <c r="F44" s="161" t="s">
        <v>124</v>
      </c>
      <c r="G44" s="161" t="s">
        <v>124</v>
      </c>
      <c r="H44" s="161" t="s">
        <v>124</v>
      </c>
      <c r="I44" s="161" t="s">
        <v>124</v>
      </c>
      <c r="J44" s="161" t="s">
        <v>124</v>
      </c>
      <c r="L44" s="136" t="s">
        <v>134</v>
      </c>
      <c r="M44" s="101" t="n">
        <v>3</v>
      </c>
      <c r="N44" s="137" t="n">
        <f aca="false">N65</f>
        <v>1.63275845544736</v>
      </c>
      <c r="O44" s="138" t="n">
        <f aca="false">O65</f>
        <v>3.505</v>
      </c>
      <c r="P44" s="138" t="n">
        <f aca="false">P65</f>
        <v>0</v>
      </c>
      <c r="Q44" s="138" t="n">
        <f aca="false">Q65</f>
        <v>0</v>
      </c>
      <c r="R44" s="138" t="n">
        <f aca="false">R65</f>
        <v>0</v>
      </c>
      <c r="S44" s="138" t="n">
        <f aca="false">S65</f>
        <v>0</v>
      </c>
      <c r="T44" s="138" t="n">
        <f aca="false">T65</f>
        <v>1.2</v>
      </c>
      <c r="U44" s="139" t="n">
        <f aca="false">U65</f>
        <v>0</v>
      </c>
    </row>
    <row r="45" s="1" customFormat="true" ht="14.55" hidden="false" customHeight="false" outlineLevel="0" collapsed="false">
      <c r="B45" s="159" t="s">
        <v>80</v>
      </c>
      <c r="C45" s="163" t="s">
        <v>122</v>
      </c>
      <c r="D45" s="161" t="s">
        <v>124</v>
      </c>
      <c r="E45" s="118"/>
      <c r="F45" s="163" t="s">
        <v>172</v>
      </c>
      <c r="G45" s="163" t="s">
        <v>172</v>
      </c>
      <c r="H45" s="163" t="s">
        <v>172</v>
      </c>
      <c r="I45" s="161" t="s">
        <v>124</v>
      </c>
      <c r="J45" s="163" t="s">
        <v>172</v>
      </c>
      <c r="L45" s="136" t="s">
        <v>135</v>
      </c>
      <c r="M45" s="101" t="n">
        <v>2</v>
      </c>
      <c r="N45" s="137" t="n">
        <f aca="false">N66</f>
        <v>5</v>
      </c>
      <c r="O45" s="138" t="n">
        <f aca="false">O66</f>
        <v>3.44291093253173</v>
      </c>
      <c r="P45" s="138" t="n">
        <f aca="false">P66</f>
        <v>1.19557350028439</v>
      </c>
      <c r="Q45" s="138" t="n">
        <f aca="false">Q66</f>
        <v>0</v>
      </c>
      <c r="R45" s="138" t="n">
        <f aca="false">R66</f>
        <v>0</v>
      </c>
      <c r="S45" s="138" t="n">
        <f aca="false">S66</f>
        <v>0</v>
      </c>
      <c r="T45" s="138" t="n">
        <f aca="false">T66</f>
        <v>1.7</v>
      </c>
      <c r="U45" s="139" t="n">
        <f aca="false">U66</f>
        <v>1.1</v>
      </c>
    </row>
    <row r="46" s="1" customFormat="true" ht="14.55" hidden="false" customHeight="false" outlineLevel="0" collapsed="false">
      <c r="B46" s="159" t="s">
        <v>83</v>
      </c>
      <c r="C46" s="163" t="s">
        <v>122</v>
      </c>
      <c r="D46" s="163" t="s">
        <v>122</v>
      </c>
      <c r="E46" s="118"/>
      <c r="F46" s="163" t="s">
        <v>172</v>
      </c>
      <c r="G46" s="163" t="s">
        <v>172</v>
      </c>
      <c r="H46" s="163" t="s">
        <v>172</v>
      </c>
      <c r="I46" s="163" t="s">
        <v>172</v>
      </c>
      <c r="J46" s="163" t="s">
        <v>172</v>
      </c>
      <c r="L46" s="136" t="s">
        <v>136</v>
      </c>
      <c r="M46" s="101" t="n">
        <v>2</v>
      </c>
      <c r="N46" s="137" t="n">
        <f aca="false">N67</f>
        <v>5</v>
      </c>
      <c r="O46" s="138" t="n">
        <f aca="false">O67</f>
        <v>3.72872767765984</v>
      </c>
      <c r="P46" s="138" t="n">
        <f aca="false">P67</f>
        <v>1.84478645661331</v>
      </c>
      <c r="Q46" s="138" t="n">
        <f aca="false">Q67</f>
        <v>0</v>
      </c>
      <c r="R46" s="138" t="n">
        <f aca="false">R67</f>
        <v>0</v>
      </c>
      <c r="S46" s="138" t="n">
        <f aca="false">S67</f>
        <v>0</v>
      </c>
      <c r="T46" s="138" t="n">
        <f aca="false">T67</f>
        <v>0</v>
      </c>
      <c r="U46" s="139" t="n">
        <f aca="false">U67</f>
        <v>1.9316382813366</v>
      </c>
    </row>
    <row r="47" s="1" customFormat="true" ht="14.55" hidden="false" customHeight="false" outlineLevel="0" collapsed="false">
      <c r="B47" s="159" t="s">
        <v>86</v>
      </c>
      <c r="C47" s="163" t="s">
        <v>122</v>
      </c>
      <c r="D47" s="163" t="s">
        <v>122</v>
      </c>
      <c r="E47" s="118"/>
      <c r="F47" s="163" t="s">
        <v>172</v>
      </c>
      <c r="G47" s="163" t="s">
        <v>172</v>
      </c>
      <c r="H47" s="163" t="s">
        <v>172</v>
      </c>
      <c r="I47" s="163" t="s">
        <v>172</v>
      </c>
      <c r="J47" s="163" t="s">
        <v>172</v>
      </c>
      <c r="L47" s="136" t="s">
        <v>139</v>
      </c>
      <c r="M47" s="101" t="n">
        <v>3</v>
      </c>
      <c r="N47" s="137" t="n">
        <f aca="false">N68</f>
        <v>3.01006943689515</v>
      </c>
      <c r="O47" s="138" t="n">
        <f aca="false">O68</f>
        <v>3.105</v>
      </c>
      <c r="P47" s="138" t="n">
        <f aca="false">P68</f>
        <v>0.253965673434349</v>
      </c>
      <c r="Q47" s="138" t="n">
        <f aca="false">Q68</f>
        <v>0</v>
      </c>
      <c r="R47" s="138" t="n">
        <f aca="false">R68</f>
        <v>0.0348666666666667</v>
      </c>
      <c r="S47" s="138" t="n">
        <f aca="false">S68</f>
        <v>0</v>
      </c>
      <c r="T47" s="138" t="n">
        <f aca="false">T68</f>
        <v>1.1</v>
      </c>
      <c r="U47" s="139" t="n">
        <f aca="false">U68</f>
        <v>0.065135077019711</v>
      </c>
    </row>
    <row r="48" s="1" customFormat="true" ht="14.55" hidden="false" customHeight="false" outlineLevel="0" collapsed="false">
      <c r="C48" s="118"/>
      <c r="D48" s="118"/>
      <c r="E48" s="118"/>
      <c r="F48" s="118"/>
      <c r="G48" s="118"/>
      <c r="H48" s="118"/>
      <c r="I48" s="118"/>
      <c r="J48" s="118"/>
      <c r="L48" s="136" t="s">
        <v>143</v>
      </c>
      <c r="M48" s="101" t="n">
        <v>4</v>
      </c>
      <c r="N48" s="140" t="n">
        <f aca="false">N69</f>
        <v>3.85733333333333</v>
      </c>
      <c r="O48" s="138" t="n">
        <f aca="false">O69</f>
        <v>2.03353333333333</v>
      </c>
      <c r="P48" s="138" t="n">
        <f aca="false">P69</f>
        <v>0.235778103406733</v>
      </c>
      <c r="Q48" s="138" t="n">
        <f aca="false">Q69</f>
        <v>0</v>
      </c>
      <c r="R48" s="138" t="n">
        <f aca="false">R69</f>
        <v>0.4012</v>
      </c>
      <c r="S48" s="141" t="n">
        <f aca="false">S69</f>
        <v>0</v>
      </c>
      <c r="T48" s="138" t="n">
        <f aca="false">T69</f>
        <v>0.1</v>
      </c>
      <c r="U48" s="139" t="n">
        <f aca="false">U69</f>
        <v>0.537833445026608</v>
      </c>
    </row>
    <row r="49" s="1" customFormat="true" ht="14.55" hidden="false" customHeight="false" outlineLevel="0" collapsed="false">
      <c r="C49" s="118"/>
      <c r="D49" s="118"/>
      <c r="E49" s="118"/>
      <c r="F49" s="118"/>
      <c r="G49" s="118"/>
      <c r="H49" s="118"/>
      <c r="I49" s="118"/>
      <c r="J49" s="118"/>
      <c r="L49" s="136" t="s">
        <v>144</v>
      </c>
      <c r="M49" s="101" t="n">
        <v>4</v>
      </c>
      <c r="N49" s="140" t="n">
        <f aca="false">N70</f>
        <v>4.06126666666667</v>
      </c>
      <c r="O49" s="138" t="n">
        <f aca="false">O70</f>
        <v>2.3792</v>
      </c>
      <c r="P49" s="138" t="n">
        <f aca="false">P70</f>
        <v>0.322833682422318</v>
      </c>
      <c r="Q49" s="138" t="n">
        <f aca="false">Q70</f>
        <v>0</v>
      </c>
      <c r="R49" s="138" t="n">
        <f aca="false">R70</f>
        <v>0.635933333333333</v>
      </c>
      <c r="S49" s="141" t="n">
        <f aca="false">S70</f>
        <v>0</v>
      </c>
      <c r="T49" s="138" t="n">
        <f aca="false">T70</f>
        <v>0.2</v>
      </c>
      <c r="U49" s="139" t="n">
        <f aca="false">U70</f>
        <v>0.589166826056077</v>
      </c>
    </row>
    <row r="50" s="1" customFormat="true" ht="14.55" hidden="false" customHeight="false" outlineLevel="0" collapsed="false">
      <c r="C50" s="118"/>
      <c r="D50" s="118"/>
      <c r="E50" s="118"/>
      <c r="F50" s="118"/>
      <c r="G50" s="118"/>
      <c r="H50" s="118"/>
      <c r="I50" s="118"/>
      <c r="J50" s="118"/>
      <c r="L50" s="136" t="s">
        <v>145</v>
      </c>
      <c r="M50" s="101" t="n">
        <v>4</v>
      </c>
      <c r="N50" s="140" t="n">
        <f aca="false">N71</f>
        <v>4.22826666666667</v>
      </c>
      <c r="O50" s="138" t="n">
        <f aca="false">O71</f>
        <v>2.7242</v>
      </c>
      <c r="P50" s="138" t="n">
        <f aca="false">P71</f>
        <v>0.629602446439317</v>
      </c>
      <c r="Q50" s="138" t="n">
        <f aca="false">Q71</f>
        <v>0</v>
      </c>
      <c r="R50" s="138" t="n">
        <f aca="false">R71</f>
        <v>0.336133333333333</v>
      </c>
      <c r="S50" s="141" t="n">
        <f aca="false">S71</f>
        <v>0</v>
      </c>
      <c r="T50" s="138" t="n">
        <f aca="false">T71</f>
        <v>0.4</v>
      </c>
      <c r="U50" s="139" t="n">
        <f aca="false">U71</f>
        <v>0.902444770073399</v>
      </c>
    </row>
    <row r="51" s="1" customFormat="true" ht="14.55" hidden="false" customHeight="false" outlineLevel="0" collapsed="false">
      <c r="C51" s="118"/>
      <c r="D51" s="118"/>
      <c r="E51" s="118"/>
      <c r="F51" s="118"/>
      <c r="G51" s="118"/>
      <c r="H51" s="118"/>
      <c r="I51" s="118"/>
      <c r="J51" s="118"/>
      <c r="L51" s="136" t="s">
        <v>146</v>
      </c>
      <c r="M51" s="101" t="n">
        <v>4</v>
      </c>
      <c r="N51" s="140" t="n">
        <f aca="false">N72</f>
        <v>4.27285333333333</v>
      </c>
      <c r="O51" s="138" t="n">
        <f aca="false">O72</f>
        <v>1.93913333333333</v>
      </c>
      <c r="P51" s="138" t="n">
        <f aca="false">P72</f>
        <v>0.562348924983349</v>
      </c>
      <c r="Q51" s="138" t="n">
        <f aca="false">Q72</f>
        <v>0</v>
      </c>
      <c r="R51" s="138" t="n">
        <f aca="false">R72</f>
        <v>0.597333333333333</v>
      </c>
      <c r="S51" s="141" t="n">
        <f aca="false">S72</f>
        <v>0</v>
      </c>
      <c r="T51" s="138" t="n">
        <f aca="false">T72</f>
        <v>0.2</v>
      </c>
      <c r="U51" s="139" t="n">
        <f aca="false">U72</f>
        <v>1.47365659733767</v>
      </c>
    </row>
    <row r="52" s="1" customFormat="true" ht="15.3" hidden="false" customHeight="false" outlineLevel="0" collapsed="false">
      <c r="B52" s="97"/>
      <c r="C52" s="165"/>
      <c r="D52" s="165"/>
      <c r="E52" s="165"/>
      <c r="F52" s="165"/>
      <c r="G52" s="165"/>
      <c r="H52" s="165"/>
      <c r="I52" s="165"/>
      <c r="J52" s="165"/>
      <c r="K52" s="97"/>
      <c r="L52" s="142" t="s">
        <v>147</v>
      </c>
      <c r="M52" s="166" t="n">
        <v>4</v>
      </c>
      <c r="N52" s="143" t="n">
        <f aca="false">N73</f>
        <v>4.194</v>
      </c>
      <c r="O52" s="144" t="n">
        <f aca="false">O73</f>
        <v>2.49193333333333</v>
      </c>
      <c r="P52" s="144" t="n">
        <f aca="false">P73</f>
        <v>0.802555070714835</v>
      </c>
      <c r="Q52" s="144" t="n">
        <f aca="false">Q73</f>
        <v>0</v>
      </c>
      <c r="R52" s="144" t="n">
        <f aca="false">R73</f>
        <v>0.657333333333333</v>
      </c>
      <c r="S52" s="145" t="n">
        <f aca="false">S73</f>
        <v>0.0367708669499103</v>
      </c>
      <c r="T52" s="144" t="n">
        <f aca="false">T73</f>
        <v>0.5</v>
      </c>
      <c r="U52" s="146" t="n">
        <f aca="false">U73</f>
        <v>1.55078737599502</v>
      </c>
    </row>
    <row r="53" s="97" customFormat="true" ht="14.55" hidden="false" customHeight="false" outlineLevel="0" collapsed="false">
      <c r="B53" s="147"/>
      <c r="C53" s="148"/>
      <c r="D53" s="149"/>
      <c r="E53" s="150"/>
      <c r="F53" s="150"/>
      <c r="G53" s="151"/>
      <c r="H53" s="150"/>
      <c r="I53" s="149"/>
      <c r="J53" s="150"/>
      <c r="K53" s="150"/>
    </row>
    <row r="54" s="122" customFormat="true" ht="30" hidden="false" customHeight="true" outlineLevel="0" collapsed="false">
      <c r="B54" s="123" t="s">
        <v>174</v>
      </c>
      <c r="D54" s="167"/>
      <c r="E54" s="124"/>
      <c r="F54" s="124"/>
      <c r="G54" s="124"/>
      <c r="H54" s="124"/>
      <c r="I54" s="124"/>
      <c r="J54" s="124"/>
    </row>
    <row r="55" s="1" customFormat="true" ht="14.55" hidden="false" customHeight="false" outlineLevel="0" collapsed="false">
      <c r="B55" s="1" t="s">
        <v>175</v>
      </c>
      <c r="D55" s="81"/>
      <c r="E55" s="118"/>
      <c r="F55" s="168"/>
      <c r="G55" s="118"/>
      <c r="H55" s="118"/>
      <c r="I55" s="118"/>
      <c r="J55" s="118"/>
    </row>
    <row r="56" s="1" customFormat="true" ht="14.55" hidden="false" customHeight="false" outlineLevel="0" collapsed="false">
      <c r="B56" s="1" t="s">
        <v>176</v>
      </c>
      <c r="D56" s="81"/>
      <c r="E56" s="118"/>
      <c r="F56" s="168"/>
      <c r="G56" s="118"/>
      <c r="H56" s="118"/>
      <c r="I56" s="118"/>
      <c r="J56" s="118"/>
    </row>
    <row r="57" s="1" customFormat="true" ht="14.55" hidden="false" customHeight="false" outlineLevel="0" collapsed="false">
      <c r="D57" s="81"/>
      <c r="E57" s="118"/>
      <c r="F57" s="168"/>
      <c r="G57" s="118"/>
      <c r="H57" s="118"/>
      <c r="I57" s="118"/>
      <c r="J57" s="118"/>
    </row>
    <row r="58" s="1" customFormat="true" ht="15.3" hidden="false" customHeight="false" outlineLevel="0" collapsed="false">
      <c r="D58" s="169"/>
      <c r="E58" s="118"/>
      <c r="F58" s="168"/>
      <c r="G58" s="118"/>
      <c r="H58" s="118"/>
      <c r="I58" s="118"/>
      <c r="J58" s="118"/>
    </row>
    <row r="59" s="1" customFormat="true" ht="19.15" hidden="false" customHeight="true" outlineLevel="0" collapsed="false">
      <c r="A59" s="9"/>
      <c r="C59" s="152" t="s">
        <v>177</v>
      </c>
      <c r="D59" s="152"/>
      <c r="E59" s="118"/>
      <c r="F59" s="152" t="s">
        <v>177</v>
      </c>
      <c r="G59" s="152"/>
      <c r="H59" s="152"/>
      <c r="I59" s="152"/>
      <c r="J59" s="152"/>
      <c r="L59" s="125" t="s">
        <v>178</v>
      </c>
      <c r="M59" s="125"/>
      <c r="N59" s="125"/>
      <c r="O59" s="125"/>
      <c r="P59" s="125"/>
      <c r="Q59" s="125"/>
      <c r="R59" s="125"/>
      <c r="S59" s="125"/>
      <c r="T59" s="125"/>
      <c r="U59" s="125"/>
    </row>
    <row r="60" s="1" customFormat="true" ht="29.9" hidden="false" customHeight="false" outlineLevel="0" collapsed="false">
      <c r="B60" s="153"/>
      <c r="C60" s="154" t="s">
        <v>162</v>
      </c>
      <c r="D60" s="155" t="s">
        <v>163</v>
      </c>
      <c r="E60" s="156"/>
      <c r="F60" s="157" t="s">
        <v>164</v>
      </c>
      <c r="G60" s="157" t="s">
        <v>165</v>
      </c>
      <c r="H60" s="157" t="s">
        <v>166</v>
      </c>
      <c r="I60" s="157" t="s">
        <v>167</v>
      </c>
      <c r="J60" s="157" t="s">
        <v>168</v>
      </c>
      <c r="L60" s="127" t="s">
        <v>97</v>
      </c>
      <c r="M60" s="158" t="s">
        <v>169</v>
      </c>
      <c r="N60" s="128" t="s">
        <v>67</v>
      </c>
      <c r="O60" s="129" t="s">
        <v>70</v>
      </c>
      <c r="P60" s="129" t="s">
        <v>73</v>
      </c>
      <c r="Q60" s="129" t="s">
        <v>76</v>
      </c>
      <c r="R60" s="129" t="s">
        <v>77</v>
      </c>
      <c r="S60" s="129" t="s">
        <v>80</v>
      </c>
      <c r="T60" s="129" t="s">
        <v>83</v>
      </c>
      <c r="U60" s="130" t="s">
        <v>86</v>
      </c>
    </row>
    <row r="61" s="1" customFormat="true" ht="14.55" hidden="false" customHeight="false" outlineLevel="0" collapsed="false">
      <c r="B61" s="159" t="s">
        <v>67</v>
      </c>
      <c r="C61" s="160" t="s">
        <v>170</v>
      </c>
      <c r="D61" s="161" t="s">
        <v>124</v>
      </c>
      <c r="E61" s="153"/>
      <c r="F61" s="160" t="s">
        <v>171</v>
      </c>
      <c r="G61" s="160" t="s">
        <v>171</v>
      </c>
      <c r="H61" s="160" t="s">
        <v>171</v>
      </c>
      <c r="I61" s="161" t="s">
        <v>124</v>
      </c>
      <c r="J61" s="161" t="s">
        <v>124</v>
      </c>
      <c r="L61" s="131" t="s">
        <v>115</v>
      </c>
      <c r="M61" s="162" t="n">
        <v>1</v>
      </c>
      <c r="N61" s="132" t="n">
        <f aca="false">'A5. Mat_capacite_Haute'!D24</f>
        <v>5</v>
      </c>
      <c r="O61" s="133" t="n">
        <f aca="false">'A5. Mat_capacite_Haute'!D15</f>
        <v>3.35536396728725</v>
      </c>
      <c r="P61" s="134" t="n">
        <f aca="false">'A4. Mat_capacite_moyenne'!D23</f>
        <v>2.82293333333333</v>
      </c>
      <c r="Q61" s="134" t="n">
        <v>0</v>
      </c>
      <c r="R61" s="134" t="n">
        <v>0.0343333333333333</v>
      </c>
      <c r="S61" s="134" t="n">
        <v>0</v>
      </c>
      <c r="T61" s="134" t="n">
        <v>1</v>
      </c>
      <c r="U61" s="135" t="n">
        <v>2.9</v>
      </c>
    </row>
    <row r="62" s="1" customFormat="true" ht="14.55" hidden="false" customHeight="false" outlineLevel="0" collapsed="false">
      <c r="B62" s="159" t="s">
        <v>70</v>
      </c>
      <c r="C62" s="161" t="s">
        <v>124</v>
      </c>
      <c r="D62" s="160" t="s">
        <v>170</v>
      </c>
      <c r="E62" s="153"/>
      <c r="F62" s="160" t="s">
        <v>171</v>
      </c>
      <c r="G62" s="160" t="s">
        <v>171</v>
      </c>
      <c r="H62" s="161" t="s">
        <v>124</v>
      </c>
      <c r="I62" s="160" t="s">
        <v>171</v>
      </c>
      <c r="J62" s="160" t="s">
        <v>171</v>
      </c>
      <c r="L62" s="136" t="s">
        <v>126</v>
      </c>
      <c r="M62" s="101" t="n">
        <v>2</v>
      </c>
      <c r="N62" s="137" t="n">
        <f aca="false">'A5. Mat_capacite_Haute'!H24</f>
        <v>4.75565133777085</v>
      </c>
      <c r="O62" s="138" t="n">
        <f aca="false">'A5. Mat_capacite_Haute'!H15</f>
        <v>4.35536396728725</v>
      </c>
      <c r="P62" s="138" t="n">
        <f aca="false">'A3 Mat_capacite_basse'!H23</f>
        <v>2.01046690610157</v>
      </c>
      <c r="Q62" s="138" t="n">
        <v>0</v>
      </c>
      <c r="R62" s="138" t="n">
        <v>0</v>
      </c>
      <c r="S62" s="138" t="n">
        <f aca="false">'A3 Mat_capacite_basse'!H35</f>
        <v>1.13868378132371</v>
      </c>
      <c r="T62" s="138" t="n">
        <v>1.5</v>
      </c>
      <c r="U62" s="139" t="n">
        <v>1.63649093239539</v>
      </c>
    </row>
    <row r="63" s="1" customFormat="true" ht="14.55" hidden="false" customHeight="false" outlineLevel="0" collapsed="false">
      <c r="B63" s="159" t="s">
        <v>73</v>
      </c>
      <c r="C63" s="161" t="s">
        <v>124</v>
      </c>
      <c r="D63" s="163" t="s">
        <v>122</v>
      </c>
      <c r="E63" s="153"/>
      <c r="F63" s="161" t="s">
        <v>124</v>
      </c>
      <c r="G63" s="163" t="s">
        <v>172</v>
      </c>
      <c r="H63" s="163" t="s">
        <v>172</v>
      </c>
      <c r="I63" s="163" t="s">
        <v>172</v>
      </c>
      <c r="J63" s="163" t="s">
        <v>172</v>
      </c>
      <c r="L63" s="136" t="s">
        <v>127</v>
      </c>
      <c r="M63" s="101" t="n">
        <v>4</v>
      </c>
      <c r="N63" s="137" t="n">
        <f aca="false">'A4. Mat_capacite_moyenne'!I24</f>
        <v>3.63173333333333</v>
      </c>
      <c r="O63" s="138" t="n">
        <f aca="false">'A4. Mat_capacite_moyenne'!I15</f>
        <v>2.92793333333333</v>
      </c>
      <c r="P63" s="138" t="n">
        <f aca="false">'A3 Mat_capacite_basse'!I23</f>
        <v>1.31904210692349</v>
      </c>
      <c r="Q63" s="138" t="n">
        <v>0</v>
      </c>
      <c r="R63" s="138" t="n">
        <v>0.0314</v>
      </c>
      <c r="S63" s="138" t="n">
        <f aca="false">'A3 Mat_capacite_basse'!I35</f>
        <v>0</v>
      </c>
      <c r="T63" s="138" t="n">
        <v>1.92964843313031</v>
      </c>
      <c r="U63" s="139" t="n">
        <v>1.96083791078723</v>
      </c>
    </row>
    <row r="64" s="1" customFormat="true" ht="14.55" hidden="false" customHeight="false" outlineLevel="0" collapsed="false">
      <c r="B64" s="159" t="s">
        <v>76</v>
      </c>
      <c r="C64" s="164" t="s">
        <v>173</v>
      </c>
      <c r="D64" s="164" t="s">
        <v>173</v>
      </c>
      <c r="E64" s="153"/>
      <c r="F64" s="161" t="s">
        <v>124</v>
      </c>
      <c r="G64" s="161" t="s">
        <v>124</v>
      </c>
      <c r="H64" s="161" t="s">
        <v>124</v>
      </c>
      <c r="I64" s="161" t="s">
        <v>124</v>
      </c>
      <c r="J64" s="161" t="s">
        <v>124</v>
      </c>
      <c r="L64" s="136" t="s">
        <v>128</v>
      </c>
      <c r="M64" s="101" t="n">
        <v>5</v>
      </c>
      <c r="N64" s="137" t="n">
        <f aca="false">'A4. Mat_capacite_moyenne'!J24</f>
        <v>4.1726</v>
      </c>
      <c r="O64" s="138" t="n">
        <f aca="false">'A4. Mat_capacite_moyenne'!J15</f>
        <v>3.19466666666667</v>
      </c>
      <c r="P64" s="138" t="n">
        <f aca="false">'A3 Mat_capacite_basse'!J23</f>
        <v>1.98258643004236</v>
      </c>
      <c r="Q64" s="138" t="n">
        <v>0</v>
      </c>
      <c r="R64" s="138" t="n">
        <v>0</v>
      </c>
      <c r="S64" s="138" t="n">
        <f aca="false">'A3 Mat_capacite_basse'!J35</f>
        <v>0</v>
      </c>
      <c r="T64" s="138" t="n">
        <v>0.6</v>
      </c>
      <c r="U64" s="139" t="n">
        <v>2.07127232234016</v>
      </c>
    </row>
    <row r="65" s="1" customFormat="true" ht="14.55" hidden="false" customHeight="false" outlineLevel="0" collapsed="false">
      <c r="B65" s="159" t="s">
        <v>77</v>
      </c>
      <c r="C65" s="164" t="s">
        <v>173</v>
      </c>
      <c r="D65" s="164" t="s">
        <v>173</v>
      </c>
      <c r="E65" s="153"/>
      <c r="F65" s="161" t="s">
        <v>124</v>
      </c>
      <c r="G65" s="161" t="s">
        <v>124</v>
      </c>
      <c r="H65" s="161" t="s">
        <v>124</v>
      </c>
      <c r="I65" s="161" t="s">
        <v>124</v>
      </c>
      <c r="J65" s="161" t="s">
        <v>124</v>
      </c>
      <c r="L65" s="136" t="s">
        <v>134</v>
      </c>
      <c r="M65" s="101" t="n">
        <v>3</v>
      </c>
      <c r="N65" s="137" t="n">
        <f aca="false">'A5. Mat_capacite_Haute'!P24</f>
        <v>1.63275845544736</v>
      </c>
      <c r="O65" s="138" t="n">
        <f aca="false">'A4. Mat_capacite_moyenne'!P14</f>
        <v>3.505</v>
      </c>
      <c r="P65" s="138" t="n">
        <f aca="false">'A3 Mat_capacite_basse'!P23</f>
        <v>0</v>
      </c>
      <c r="Q65" s="138" t="n">
        <v>0</v>
      </c>
      <c r="R65" s="138" t="n">
        <v>0</v>
      </c>
      <c r="S65" s="138" t="n">
        <f aca="false">'A3 Mat_capacite_basse'!P35</f>
        <v>0</v>
      </c>
      <c r="T65" s="138" t="n">
        <v>1.2</v>
      </c>
      <c r="U65" s="139" t="n">
        <v>0</v>
      </c>
    </row>
    <row r="66" s="1" customFormat="true" ht="14.55" hidden="false" customHeight="false" outlineLevel="0" collapsed="false">
      <c r="B66" s="159" t="s">
        <v>80</v>
      </c>
      <c r="C66" s="163" t="s">
        <v>122</v>
      </c>
      <c r="D66" s="161" t="s">
        <v>124</v>
      </c>
      <c r="E66" s="118"/>
      <c r="F66" s="163" t="s">
        <v>172</v>
      </c>
      <c r="G66" s="163" t="s">
        <v>172</v>
      </c>
      <c r="H66" s="163" t="s">
        <v>172</v>
      </c>
      <c r="I66" s="161" t="s">
        <v>124</v>
      </c>
      <c r="J66" s="163" t="s">
        <v>172</v>
      </c>
      <c r="L66" s="136" t="s">
        <v>135</v>
      </c>
      <c r="M66" s="101" t="n">
        <v>2</v>
      </c>
      <c r="N66" s="137" t="n">
        <f aca="false">'A5. Mat_capacite_Haute'!Q24</f>
        <v>5</v>
      </c>
      <c r="O66" s="138" t="n">
        <f aca="false">'A5. Mat_capacite_Haute'!Q15</f>
        <v>3.44291093253173</v>
      </c>
      <c r="P66" s="138" t="n">
        <f aca="false">'A3 Mat_capacite_basse'!Q23</f>
        <v>1.19557350028439</v>
      </c>
      <c r="Q66" s="138" t="n">
        <v>0</v>
      </c>
      <c r="R66" s="138" t="n">
        <v>0</v>
      </c>
      <c r="S66" s="138" t="n">
        <v>0</v>
      </c>
      <c r="T66" s="138" t="n">
        <v>1.7</v>
      </c>
      <c r="U66" s="139" t="n">
        <v>1.1</v>
      </c>
    </row>
    <row r="67" s="1" customFormat="true" ht="14.55" hidden="false" customHeight="false" outlineLevel="0" collapsed="false">
      <c r="B67" s="159" t="s">
        <v>83</v>
      </c>
      <c r="C67" s="163" t="s">
        <v>122</v>
      </c>
      <c r="D67" s="163" t="s">
        <v>122</v>
      </c>
      <c r="E67" s="118"/>
      <c r="F67" s="163" t="s">
        <v>172</v>
      </c>
      <c r="G67" s="163" t="s">
        <v>172</v>
      </c>
      <c r="H67" s="163" t="s">
        <v>172</v>
      </c>
      <c r="I67" s="163" t="s">
        <v>172</v>
      </c>
      <c r="J67" s="163" t="s">
        <v>172</v>
      </c>
      <c r="L67" s="136" t="s">
        <v>136</v>
      </c>
      <c r="M67" s="101" t="n">
        <v>2</v>
      </c>
      <c r="N67" s="137" t="n">
        <f aca="false">'A5. Mat_capacite_Haute'!R24</f>
        <v>5</v>
      </c>
      <c r="O67" s="138" t="n">
        <f aca="false">'A5. Mat_capacite_Haute'!R15</f>
        <v>3.72872767765984</v>
      </c>
      <c r="P67" s="138" t="n">
        <f aca="false">'A3 Mat_capacite_basse'!R23</f>
        <v>1.84478645661331</v>
      </c>
      <c r="Q67" s="138" t="n">
        <v>0</v>
      </c>
      <c r="R67" s="138" t="n">
        <v>0</v>
      </c>
      <c r="S67" s="138" t="n">
        <f aca="false">'A3 Mat_capacite_basse'!R35</f>
        <v>0</v>
      </c>
      <c r="T67" s="138" t="n">
        <v>0</v>
      </c>
      <c r="U67" s="139" t="n">
        <v>1.9316382813366</v>
      </c>
    </row>
    <row r="68" s="1" customFormat="true" ht="14.55" hidden="false" customHeight="false" outlineLevel="0" collapsed="false">
      <c r="B68" s="159" t="s">
        <v>86</v>
      </c>
      <c r="C68" s="163" t="s">
        <v>122</v>
      </c>
      <c r="D68" s="163" t="s">
        <v>122</v>
      </c>
      <c r="E68" s="118"/>
      <c r="F68" s="163" t="s">
        <v>172</v>
      </c>
      <c r="G68" s="163" t="s">
        <v>172</v>
      </c>
      <c r="H68" s="163" t="s">
        <v>172</v>
      </c>
      <c r="I68" s="163" t="s">
        <v>172</v>
      </c>
      <c r="J68" s="163" t="s">
        <v>172</v>
      </c>
      <c r="L68" s="136" t="s">
        <v>139</v>
      </c>
      <c r="M68" s="101" t="n">
        <v>3</v>
      </c>
      <c r="N68" s="137" t="n">
        <f aca="false">'A5. Mat_capacite_Haute'!U24</f>
        <v>3.01006943689515</v>
      </c>
      <c r="O68" s="138" t="n">
        <f aca="false">'A4. Mat_capacite_moyenne'!U14</f>
        <v>3.105</v>
      </c>
      <c r="P68" s="138" t="n">
        <f aca="false">'A3 Mat_capacite_basse'!U23</f>
        <v>0.253965673434349</v>
      </c>
      <c r="Q68" s="138" t="n">
        <v>0</v>
      </c>
      <c r="R68" s="138" t="n">
        <v>0.0348666666666667</v>
      </c>
      <c r="S68" s="138" t="n">
        <f aca="false">'A3 Mat_capacite_basse'!U35</f>
        <v>0</v>
      </c>
      <c r="T68" s="138" t="n">
        <v>1.1</v>
      </c>
      <c r="U68" s="139" t="n">
        <v>0.065135077019711</v>
      </c>
    </row>
    <row r="69" s="1" customFormat="true" ht="14.55" hidden="false" customHeight="false" outlineLevel="0" collapsed="false">
      <c r="C69" s="118"/>
      <c r="D69" s="118"/>
      <c r="E69" s="118"/>
      <c r="F69" s="118"/>
      <c r="G69" s="118"/>
      <c r="H69" s="118"/>
      <c r="I69" s="118"/>
      <c r="J69" s="118"/>
      <c r="L69" s="136" t="s">
        <v>143</v>
      </c>
      <c r="M69" s="101" t="n">
        <v>4</v>
      </c>
      <c r="N69" s="140" t="n">
        <v>3.85733333333333</v>
      </c>
      <c r="O69" s="138" t="n">
        <f aca="false">'A4. Mat_capacite_moyenne'!X15</f>
        <v>2.03353333333333</v>
      </c>
      <c r="P69" s="138" t="n">
        <f aca="false">'A3 Mat_capacite_basse'!X23</f>
        <v>0.235778103406733</v>
      </c>
      <c r="Q69" s="138" t="n">
        <v>0</v>
      </c>
      <c r="R69" s="138" t="n">
        <v>0.4012</v>
      </c>
      <c r="S69" s="141" t="n">
        <v>0</v>
      </c>
      <c r="T69" s="138" t="n">
        <v>0.1</v>
      </c>
      <c r="U69" s="139" t="n">
        <v>0.537833445026608</v>
      </c>
    </row>
    <row r="70" s="1" customFormat="true" ht="14.55" hidden="false" customHeight="false" outlineLevel="0" collapsed="false">
      <c r="C70" s="118"/>
      <c r="D70" s="118"/>
      <c r="E70" s="118"/>
      <c r="F70" s="118"/>
      <c r="G70" s="118"/>
      <c r="H70" s="118"/>
      <c r="I70" s="118"/>
      <c r="J70" s="118"/>
      <c r="L70" s="136" t="s">
        <v>144</v>
      </c>
      <c r="M70" s="101" t="n">
        <v>4</v>
      </c>
      <c r="N70" s="140" t="n">
        <v>4.06126666666667</v>
      </c>
      <c r="O70" s="138" t="n">
        <f aca="false">'A4. Mat_capacite_moyenne'!Y15</f>
        <v>2.3792</v>
      </c>
      <c r="P70" s="138" t="n">
        <f aca="false">'A3 Mat_capacite_basse'!Y23</f>
        <v>0.322833682422318</v>
      </c>
      <c r="Q70" s="138" t="n">
        <v>0</v>
      </c>
      <c r="R70" s="138" t="n">
        <v>0.635933333333333</v>
      </c>
      <c r="S70" s="141" t="n">
        <v>0</v>
      </c>
      <c r="T70" s="138" t="n">
        <v>0.2</v>
      </c>
      <c r="U70" s="139" t="n">
        <v>0.589166826056077</v>
      </c>
    </row>
    <row r="71" s="1" customFormat="true" ht="14.55" hidden="false" customHeight="false" outlineLevel="0" collapsed="false">
      <c r="C71" s="118"/>
      <c r="D71" s="118"/>
      <c r="E71" s="118"/>
      <c r="F71" s="118"/>
      <c r="G71" s="118"/>
      <c r="H71" s="118"/>
      <c r="I71" s="118"/>
      <c r="J71" s="118"/>
      <c r="L71" s="136" t="s">
        <v>145</v>
      </c>
      <c r="M71" s="101" t="n">
        <v>4</v>
      </c>
      <c r="N71" s="140" t="n">
        <v>4.22826666666667</v>
      </c>
      <c r="O71" s="138" t="n">
        <f aca="false">'A4. Mat_capacite_moyenne'!Z15</f>
        <v>2.7242</v>
      </c>
      <c r="P71" s="138" t="n">
        <f aca="false">'A3 Mat_capacite_basse'!Z23</f>
        <v>0.629602446439317</v>
      </c>
      <c r="Q71" s="138" t="n">
        <v>0</v>
      </c>
      <c r="R71" s="138" t="n">
        <v>0.336133333333333</v>
      </c>
      <c r="S71" s="141" t="n">
        <v>0</v>
      </c>
      <c r="T71" s="138" t="n">
        <v>0.4</v>
      </c>
      <c r="U71" s="139" t="n">
        <v>0.902444770073399</v>
      </c>
    </row>
    <row r="72" s="1" customFormat="true" ht="14.55" hidden="false" customHeight="false" outlineLevel="0" collapsed="false">
      <c r="C72" s="118"/>
      <c r="D72" s="118"/>
      <c r="E72" s="118"/>
      <c r="F72" s="118"/>
      <c r="G72" s="118"/>
      <c r="H72" s="118"/>
      <c r="I72" s="118"/>
      <c r="J72" s="118"/>
      <c r="L72" s="136" t="s">
        <v>146</v>
      </c>
      <c r="M72" s="101" t="n">
        <v>4</v>
      </c>
      <c r="N72" s="140" t="n">
        <v>4.27285333333333</v>
      </c>
      <c r="O72" s="138" t="n">
        <f aca="false">'A4. Mat_capacite_moyenne'!AA15</f>
        <v>1.93913333333333</v>
      </c>
      <c r="P72" s="138" t="n">
        <f aca="false">'A3 Mat_capacite_basse'!AA23</f>
        <v>0.562348924983349</v>
      </c>
      <c r="Q72" s="138" t="n">
        <v>0</v>
      </c>
      <c r="R72" s="138" t="n">
        <v>0.597333333333333</v>
      </c>
      <c r="S72" s="141" t="n">
        <v>0</v>
      </c>
      <c r="T72" s="138" t="n">
        <v>0.2</v>
      </c>
      <c r="U72" s="139" t="n">
        <v>1.47365659733767</v>
      </c>
    </row>
    <row r="73" s="97" customFormat="true" ht="15.3" hidden="false" customHeight="false" outlineLevel="0" collapsed="false">
      <c r="C73" s="165"/>
      <c r="D73" s="165"/>
      <c r="E73" s="165"/>
      <c r="F73" s="165"/>
      <c r="G73" s="165"/>
      <c r="H73" s="165"/>
      <c r="I73" s="165"/>
      <c r="J73" s="165"/>
      <c r="L73" s="142" t="s">
        <v>147</v>
      </c>
      <c r="M73" s="166" t="n">
        <v>4</v>
      </c>
      <c r="N73" s="143" t="n">
        <v>4.194</v>
      </c>
      <c r="O73" s="144" t="n">
        <f aca="false">'A4. Mat_capacite_moyenne'!AB15</f>
        <v>2.49193333333333</v>
      </c>
      <c r="P73" s="144" t="n">
        <f aca="false">'A3 Mat_capacite_basse'!AB23</f>
        <v>0.802555070714835</v>
      </c>
      <c r="Q73" s="144" t="n">
        <v>0</v>
      </c>
      <c r="R73" s="144" t="n">
        <v>0.657333333333333</v>
      </c>
      <c r="S73" s="145" t="n">
        <v>0.0367708669499103</v>
      </c>
      <c r="T73" s="144" t="n">
        <v>0.5</v>
      </c>
      <c r="U73" s="146" t="n">
        <v>1.55078737599502</v>
      </c>
    </row>
    <row r="74" s="97" customFormat="true" ht="14.55" hidden="false" customHeight="false" outlineLevel="0" collapsed="false">
      <c r="C74" s="165"/>
      <c r="D74" s="165"/>
      <c r="E74" s="165"/>
      <c r="F74" s="165"/>
      <c r="G74" s="165"/>
      <c r="H74" s="165"/>
      <c r="I74" s="165"/>
      <c r="J74" s="165"/>
    </row>
    <row r="75" s="97" customFormat="true" ht="15.3" hidden="false" customHeight="false" outlineLevel="0" collapsed="false">
      <c r="C75" s="165"/>
      <c r="D75" s="165"/>
      <c r="E75" s="165"/>
      <c r="F75" s="165"/>
      <c r="G75" s="165"/>
      <c r="H75" s="165"/>
      <c r="I75" s="165"/>
      <c r="J75" s="165"/>
    </row>
    <row r="76" s="1" customFormat="true" ht="19.15" hidden="false" customHeight="true" outlineLevel="0" collapsed="false">
      <c r="C76" s="170" t="s">
        <v>179</v>
      </c>
      <c r="D76" s="170"/>
      <c r="E76" s="118"/>
      <c r="F76" s="170" t="s">
        <v>179</v>
      </c>
      <c r="G76" s="170"/>
      <c r="H76" s="170"/>
      <c r="I76" s="170"/>
      <c r="J76" s="170"/>
      <c r="L76" s="171" t="s">
        <v>180</v>
      </c>
      <c r="M76" s="171"/>
      <c r="N76" s="171"/>
      <c r="O76" s="171"/>
      <c r="P76" s="171"/>
      <c r="Q76" s="171"/>
      <c r="R76" s="171"/>
      <c r="S76" s="171"/>
      <c r="T76" s="171"/>
      <c r="U76" s="171"/>
    </row>
    <row r="77" s="1" customFormat="true" ht="29.9" hidden="false" customHeight="false" outlineLevel="0" collapsed="false">
      <c r="B77" s="153"/>
      <c r="C77" s="172" t="s">
        <v>162</v>
      </c>
      <c r="D77" s="173" t="s">
        <v>163</v>
      </c>
      <c r="F77" s="174" t="s">
        <v>164</v>
      </c>
      <c r="G77" s="175" t="s">
        <v>165</v>
      </c>
      <c r="H77" s="175" t="s">
        <v>166</v>
      </c>
      <c r="I77" s="175" t="s">
        <v>167</v>
      </c>
      <c r="J77" s="176" t="s">
        <v>168</v>
      </c>
      <c r="L77" s="177" t="s">
        <v>97</v>
      </c>
      <c r="M77" s="178" t="s">
        <v>169</v>
      </c>
      <c r="N77" s="179" t="s">
        <v>67</v>
      </c>
      <c r="O77" s="179" t="s">
        <v>70</v>
      </c>
      <c r="P77" s="179" t="s">
        <v>73</v>
      </c>
      <c r="Q77" s="179" t="s">
        <v>76</v>
      </c>
      <c r="R77" s="179" t="s">
        <v>77</v>
      </c>
      <c r="S77" s="179" t="s">
        <v>80</v>
      </c>
      <c r="T77" s="179" t="s">
        <v>83</v>
      </c>
      <c r="U77" s="180" t="s">
        <v>86</v>
      </c>
    </row>
    <row r="78" s="1" customFormat="true" ht="15.3" hidden="false" customHeight="false" outlineLevel="0" collapsed="false">
      <c r="B78" s="181" t="s">
        <v>67</v>
      </c>
      <c r="C78" s="182" t="s">
        <v>124</v>
      </c>
      <c r="D78" s="183" t="s">
        <v>124</v>
      </c>
      <c r="E78" s="184"/>
      <c r="F78" s="185" t="s">
        <v>124</v>
      </c>
      <c r="G78" s="182" t="s">
        <v>124</v>
      </c>
      <c r="H78" s="182" t="s">
        <v>124</v>
      </c>
      <c r="I78" s="182" t="s">
        <v>124</v>
      </c>
      <c r="J78" s="186" t="s">
        <v>124</v>
      </c>
      <c r="L78" s="187" t="s">
        <v>115</v>
      </c>
      <c r="M78" s="178" t="n">
        <v>1</v>
      </c>
      <c r="N78" s="188" t="n">
        <f aca="false">'A4. Mat_capacite_moyenne'!D24</f>
        <v>4.60113333333333</v>
      </c>
      <c r="O78" s="189" t="n">
        <v>3.35536396728725</v>
      </c>
      <c r="P78" s="190" t="n">
        <v>1.65644868679215</v>
      </c>
      <c r="Q78" s="190" t="n">
        <v>0</v>
      </c>
      <c r="R78" s="190" t="n">
        <v>0.0343333333333333</v>
      </c>
      <c r="S78" s="190" t="n">
        <v>0.0473594179399808</v>
      </c>
      <c r="T78" s="190" t="n">
        <v>1</v>
      </c>
      <c r="U78" s="191" t="n">
        <v>2.9</v>
      </c>
    </row>
    <row r="79" s="1" customFormat="true" ht="14.55" hidden="false" customHeight="false" outlineLevel="0" collapsed="false">
      <c r="B79" s="192" t="s">
        <v>70</v>
      </c>
      <c r="C79" s="182" t="s">
        <v>124</v>
      </c>
      <c r="D79" s="193" t="s">
        <v>170</v>
      </c>
      <c r="F79" s="194" t="s">
        <v>171</v>
      </c>
      <c r="G79" s="195" t="s">
        <v>171</v>
      </c>
      <c r="H79" s="182" t="s">
        <v>124</v>
      </c>
      <c r="I79" s="195" t="s">
        <v>171</v>
      </c>
      <c r="J79" s="193" t="s">
        <v>171</v>
      </c>
      <c r="L79" s="187" t="s">
        <v>126</v>
      </c>
      <c r="M79" s="178" t="n">
        <v>2</v>
      </c>
      <c r="N79" s="188" t="n">
        <f aca="false">'A4. Mat_capacite_moyenne'!G24</f>
        <v>4.37053333333333</v>
      </c>
      <c r="O79" s="190" t="n">
        <v>4.35536396728725</v>
      </c>
      <c r="P79" s="190" t="n">
        <v>2.01046690610157</v>
      </c>
      <c r="Q79" s="190" t="n">
        <v>0</v>
      </c>
      <c r="R79" s="190" t="n">
        <v>0</v>
      </c>
      <c r="S79" s="190" t="n">
        <v>1.13868378132371</v>
      </c>
      <c r="T79" s="190" t="n">
        <v>1.5</v>
      </c>
      <c r="U79" s="191" t="n">
        <v>1.63649093239539</v>
      </c>
    </row>
    <row r="80" s="1" customFormat="true" ht="14.55" hidden="false" customHeight="false" outlineLevel="0" collapsed="false">
      <c r="B80" s="192" t="s">
        <v>73</v>
      </c>
      <c r="C80" s="196" t="s">
        <v>122</v>
      </c>
      <c r="D80" s="197" t="s">
        <v>122</v>
      </c>
      <c r="F80" s="198" t="s">
        <v>172</v>
      </c>
      <c r="G80" s="196" t="s">
        <v>172</v>
      </c>
      <c r="H80" s="196" t="s">
        <v>172</v>
      </c>
      <c r="I80" s="196" t="s">
        <v>172</v>
      </c>
      <c r="J80" s="197" t="s">
        <v>172</v>
      </c>
      <c r="L80" s="187" t="s">
        <v>127</v>
      </c>
      <c r="M80" s="178" t="n">
        <v>4</v>
      </c>
      <c r="N80" s="188" t="n">
        <f aca="false">'A4. Mat_capacite_moyenne'!I24</f>
        <v>3.63173333333333</v>
      </c>
      <c r="O80" s="190" t="n">
        <v>2.92793333333333</v>
      </c>
      <c r="P80" s="190" t="n">
        <v>1.31904210692349</v>
      </c>
      <c r="Q80" s="190" t="n">
        <v>0</v>
      </c>
      <c r="R80" s="190" t="n">
        <v>0.0314</v>
      </c>
      <c r="S80" s="190" t="n">
        <v>0</v>
      </c>
      <c r="T80" s="190" t="n">
        <v>1.92964843313031</v>
      </c>
      <c r="U80" s="191" t="n">
        <v>1.96083791078723</v>
      </c>
    </row>
    <row r="81" s="1" customFormat="true" ht="14.55" hidden="false" customHeight="false" outlineLevel="0" collapsed="false">
      <c r="B81" s="192" t="s">
        <v>76</v>
      </c>
      <c r="C81" s="199" t="s">
        <v>173</v>
      </c>
      <c r="D81" s="200" t="s">
        <v>173</v>
      </c>
      <c r="F81" s="185" t="s">
        <v>124</v>
      </c>
      <c r="G81" s="182" t="s">
        <v>124</v>
      </c>
      <c r="H81" s="182" t="s">
        <v>124</v>
      </c>
      <c r="I81" s="182" t="s">
        <v>124</v>
      </c>
      <c r="J81" s="186" t="s">
        <v>124</v>
      </c>
      <c r="L81" s="187" t="s">
        <v>128</v>
      </c>
      <c r="M81" s="178" t="n">
        <v>5</v>
      </c>
      <c r="N81" s="188" t="n">
        <f aca="false">'A4. Mat_capacite_moyenne'!J24</f>
        <v>4.1726</v>
      </c>
      <c r="O81" s="190" t="n">
        <v>3.19466666666667</v>
      </c>
      <c r="P81" s="190" t="n">
        <v>1.98258643004236</v>
      </c>
      <c r="Q81" s="190" t="n">
        <v>0</v>
      </c>
      <c r="R81" s="190" t="n">
        <v>0</v>
      </c>
      <c r="S81" s="190" t="n">
        <v>0</v>
      </c>
      <c r="T81" s="190" t="n">
        <v>0.6</v>
      </c>
      <c r="U81" s="191" t="n">
        <v>2.07127232234016</v>
      </c>
    </row>
    <row r="82" s="1" customFormat="true" ht="14.55" hidden="false" customHeight="false" outlineLevel="0" collapsed="false">
      <c r="B82" s="192" t="s">
        <v>77</v>
      </c>
      <c r="C82" s="199" t="s">
        <v>173</v>
      </c>
      <c r="D82" s="200" t="s">
        <v>173</v>
      </c>
      <c r="F82" s="198" t="s">
        <v>172</v>
      </c>
      <c r="G82" s="196" t="s">
        <v>172</v>
      </c>
      <c r="H82" s="196" t="s">
        <v>172</v>
      </c>
      <c r="I82" s="196" t="s">
        <v>172</v>
      </c>
      <c r="J82" s="197" t="s">
        <v>172</v>
      </c>
      <c r="L82" s="187" t="s">
        <v>134</v>
      </c>
      <c r="M82" s="178" t="n">
        <v>3</v>
      </c>
      <c r="N82" s="188" t="n">
        <f aca="false">'A4. Mat_capacite_moyenne'!P23</f>
        <v>0.9566</v>
      </c>
      <c r="O82" s="190" t="n">
        <f aca="false">O65</f>
        <v>3.505</v>
      </c>
      <c r="P82" s="190" t="n">
        <v>0</v>
      </c>
      <c r="Q82" s="190" t="n">
        <v>0</v>
      </c>
      <c r="R82" s="190" t="n">
        <v>0</v>
      </c>
      <c r="S82" s="190" t="n">
        <v>0</v>
      </c>
      <c r="T82" s="190" t="n">
        <v>1.2</v>
      </c>
      <c r="U82" s="191" t="n">
        <v>0</v>
      </c>
    </row>
    <row r="83" s="1" customFormat="true" ht="14.55" hidden="false" customHeight="false" outlineLevel="0" collapsed="false">
      <c r="B83" s="192" t="s">
        <v>80</v>
      </c>
      <c r="C83" s="196" t="s">
        <v>122</v>
      </c>
      <c r="D83" s="197" t="s">
        <v>122</v>
      </c>
      <c r="F83" s="198" t="s">
        <v>172</v>
      </c>
      <c r="G83" s="196" t="s">
        <v>172</v>
      </c>
      <c r="H83" s="196" t="s">
        <v>172</v>
      </c>
      <c r="I83" s="196" t="s">
        <v>172</v>
      </c>
      <c r="J83" s="197" t="s">
        <v>172</v>
      </c>
      <c r="L83" s="187" t="s">
        <v>135</v>
      </c>
      <c r="M83" s="178" t="n">
        <v>2</v>
      </c>
      <c r="N83" s="188" t="n">
        <f aca="false">'A4. Mat_capacite_moyenne'!Q24</f>
        <v>3.82933333333333</v>
      </c>
      <c r="O83" s="190" t="n">
        <v>3.44291093253173</v>
      </c>
      <c r="P83" s="190" t="n">
        <v>1.19557350028439</v>
      </c>
      <c r="Q83" s="190" t="n">
        <v>0</v>
      </c>
      <c r="R83" s="190" t="n">
        <v>0</v>
      </c>
      <c r="S83" s="190" t="n">
        <v>0</v>
      </c>
      <c r="T83" s="190" t="n">
        <v>1.7</v>
      </c>
      <c r="U83" s="191" t="n">
        <v>1.1</v>
      </c>
    </row>
    <row r="84" s="1" customFormat="true" ht="14.55" hidden="false" customHeight="false" outlineLevel="0" collapsed="false">
      <c r="B84" s="192" t="s">
        <v>83</v>
      </c>
      <c r="C84" s="196" t="s">
        <v>122</v>
      </c>
      <c r="D84" s="197" t="s">
        <v>122</v>
      </c>
      <c r="F84" s="198" t="s">
        <v>172</v>
      </c>
      <c r="G84" s="196" t="s">
        <v>172</v>
      </c>
      <c r="H84" s="196" t="s">
        <v>172</v>
      </c>
      <c r="I84" s="196" t="s">
        <v>172</v>
      </c>
      <c r="J84" s="197" t="s">
        <v>172</v>
      </c>
      <c r="L84" s="187" t="s">
        <v>136</v>
      </c>
      <c r="M84" s="178" t="n">
        <v>2</v>
      </c>
      <c r="N84" s="188" t="n">
        <f aca="false">'A4. Mat_capacite_moyenne'!R24</f>
        <v>3.82753333333333</v>
      </c>
      <c r="O84" s="190" t="n">
        <v>3.72872767765984</v>
      </c>
      <c r="P84" s="190" t="n">
        <v>1.84478645661331</v>
      </c>
      <c r="Q84" s="190" t="n">
        <v>0</v>
      </c>
      <c r="R84" s="190" t="n">
        <v>0</v>
      </c>
      <c r="S84" s="190" t="n">
        <v>0</v>
      </c>
      <c r="T84" s="190" t="n">
        <v>0</v>
      </c>
      <c r="U84" s="191" t="n">
        <v>1.9316382813366</v>
      </c>
    </row>
    <row r="85" s="1" customFormat="true" ht="15.3" hidden="false" customHeight="false" outlineLevel="0" collapsed="false">
      <c r="B85" s="201" t="s">
        <v>86</v>
      </c>
      <c r="C85" s="202" t="s">
        <v>122</v>
      </c>
      <c r="D85" s="203" t="s">
        <v>122</v>
      </c>
      <c r="F85" s="204" t="s">
        <v>172</v>
      </c>
      <c r="G85" s="202" t="s">
        <v>172</v>
      </c>
      <c r="H85" s="202" t="s">
        <v>172</v>
      </c>
      <c r="I85" s="202" t="s">
        <v>172</v>
      </c>
      <c r="J85" s="203" t="s">
        <v>172</v>
      </c>
      <c r="L85" s="187" t="s">
        <v>139</v>
      </c>
      <c r="M85" s="178" t="n">
        <v>3</v>
      </c>
      <c r="N85" s="188" t="n">
        <f aca="false">'A4. Mat_capacite_moyenne'!U23</f>
        <v>1.51286666666667</v>
      </c>
      <c r="O85" s="190" t="n">
        <f aca="false">O68</f>
        <v>3.105</v>
      </c>
      <c r="P85" s="190" t="n">
        <v>0.253965673434349</v>
      </c>
      <c r="Q85" s="190" t="n">
        <v>0</v>
      </c>
      <c r="R85" s="190" t="n">
        <v>0</v>
      </c>
      <c r="S85" s="190" t="n">
        <v>0</v>
      </c>
      <c r="T85" s="190" t="n">
        <v>1.1</v>
      </c>
      <c r="U85" s="191" t="n">
        <v>0.065135077019711</v>
      </c>
    </row>
    <row r="86" customFormat="false" ht="15.3" hidden="false" customHeight="false" outlineLevel="0" collapsed="false">
      <c r="L86" s="187" t="s">
        <v>143</v>
      </c>
      <c r="M86" s="178" t="n">
        <v>4</v>
      </c>
      <c r="N86" s="205" t="n">
        <f aca="false">'A4. Mat_capacite_moyenne'!X24</f>
        <v>3.85733333333333</v>
      </c>
      <c r="O86" s="190" t="n">
        <v>2.03353333333333</v>
      </c>
      <c r="P86" s="190" t="n">
        <v>0.235778103406733</v>
      </c>
      <c r="Q86" s="190" t="n">
        <v>0</v>
      </c>
      <c r="R86" s="190" t="n">
        <v>0</v>
      </c>
      <c r="S86" s="189" t="n">
        <v>0</v>
      </c>
      <c r="T86" s="190" t="n">
        <v>0.1</v>
      </c>
      <c r="U86" s="191" t="n">
        <v>0.537833445026608</v>
      </c>
    </row>
    <row r="87" customFormat="false" ht="14.55" hidden="false" customHeight="false" outlineLevel="0" collapsed="false">
      <c r="L87" s="187" t="s">
        <v>144</v>
      </c>
      <c r="M87" s="178" t="n">
        <v>4</v>
      </c>
      <c r="N87" s="205" t="n">
        <f aca="false">'A4. Mat_capacite_moyenne'!Y24</f>
        <v>4.06126666666667</v>
      </c>
      <c r="O87" s="190" t="n">
        <v>2.3792</v>
      </c>
      <c r="P87" s="190" t="n">
        <v>0.322833682422318</v>
      </c>
      <c r="Q87" s="190" t="n">
        <v>0</v>
      </c>
      <c r="R87" s="190" t="n">
        <v>0</v>
      </c>
      <c r="S87" s="189" t="n">
        <v>0</v>
      </c>
      <c r="T87" s="190" t="n">
        <v>0.2</v>
      </c>
      <c r="U87" s="191" t="n">
        <v>0.589166826056077</v>
      </c>
    </row>
    <row r="88" customFormat="false" ht="14.55" hidden="false" customHeight="false" outlineLevel="0" collapsed="false">
      <c r="L88" s="187" t="s">
        <v>145</v>
      </c>
      <c r="M88" s="178" t="n">
        <v>4</v>
      </c>
      <c r="N88" s="205" t="n">
        <f aca="false">'A4. Mat_capacite_moyenne'!Z24</f>
        <v>4.22826666666667</v>
      </c>
      <c r="O88" s="190" t="n">
        <v>2.7242</v>
      </c>
      <c r="P88" s="190" t="n">
        <v>0.629602446439317</v>
      </c>
      <c r="Q88" s="190" t="n">
        <v>0</v>
      </c>
      <c r="R88" s="190" t="n">
        <v>0</v>
      </c>
      <c r="S88" s="189" t="n">
        <v>0</v>
      </c>
      <c r="T88" s="190" t="n">
        <v>0.4</v>
      </c>
      <c r="U88" s="191" t="n">
        <v>0.902444770073399</v>
      </c>
    </row>
    <row r="89" customFormat="false" ht="14.55" hidden="false" customHeight="false" outlineLevel="0" collapsed="false">
      <c r="L89" s="187" t="s">
        <v>146</v>
      </c>
      <c r="M89" s="178" t="n">
        <v>4</v>
      </c>
      <c r="N89" s="189" t="n">
        <f aca="false">'A4. Mat_capacite_moyenne'!AA24</f>
        <v>4.27285333333333</v>
      </c>
      <c r="O89" s="190" t="n">
        <v>1.93913333333333</v>
      </c>
      <c r="P89" s="190" t="n">
        <v>0.562348924983349</v>
      </c>
      <c r="Q89" s="190" t="n">
        <v>0</v>
      </c>
      <c r="R89" s="190" t="n">
        <v>0</v>
      </c>
      <c r="S89" s="189" t="n">
        <v>0</v>
      </c>
      <c r="T89" s="190" t="n">
        <v>0.2</v>
      </c>
      <c r="U89" s="191" t="n">
        <v>1.47365659733767</v>
      </c>
    </row>
    <row r="90" customFormat="false" ht="15.3" hidden="false" customHeight="false" outlineLevel="0" collapsed="false">
      <c r="L90" s="206" t="s">
        <v>147</v>
      </c>
      <c r="M90" s="207" t="n">
        <v>4</v>
      </c>
      <c r="N90" s="208" t="n">
        <f aca="false">'A4. Mat_capacite_moyenne'!AB24</f>
        <v>4.194</v>
      </c>
      <c r="O90" s="209" t="n">
        <v>2.49193333333333</v>
      </c>
      <c r="P90" s="209" t="n">
        <v>0.802555070714835</v>
      </c>
      <c r="Q90" s="209" t="n">
        <v>0</v>
      </c>
      <c r="R90" s="208" t="n">
        <v>0</v>
      </c>
      <c r="S90" s="208" t="n">
        <v>0.0367708669499103</v>
      </c>
      <c r="T90" s="209" t="n">
        <v>0.5</v>
      </c>
      <c r="U90" s="210" t="n">
        <v>1.55078737599502</v>
      </c>
    </row>
    <row r="91" customFormat="false" ht="15.3" hidden="false" customHeight="false" outlineLevel="0" collapsed="false"/>
  </sheetData>
  <mergeCells count="10">
    <mergeCell ref="B18:J18"/>
    <mergeCell ref="C38:D38"/>
    <mergeCell ref="F38:J38"/>
    <mergeCell ref="L38:U38"/>
    <mergeCell ref="C59:D59"/>
    <mergeCell ref="F59:J59"/>
    <mergeCell ref="L59:U59"/>
    <mergeCell ref="C76:D76"/>
    <mergeCell ref="F76:J76"/>
    <mergeCell ref="L76:U76"/>
  </mergeCells>
  <conditionalFormatting sqref="D20">
    <cfRule type="colorScale" priority="2">
      <colorScale>
        <cfvo type="num" val="0"/>
        <cfvo type="num" val="2.5"/>
        <cfvo type="num" val="5"/>
        <color rgb="FF5A8AC6"/>
        <color rgb="FFFCFCFF"/>
        <color rgb="FFF8696B"/>
      </colorScale>
    </cfRule>
  </conditionalFormatting>
  <conditionalFormatting sqref="O40">
    <cfRule type="colorScale" priority="3">
      <colorScale>
        <cfvo type="num" val="0"/>
        <cfvo type="num" val="2.5"/>
        <cfvo type="num" val="5"/>
        <color rgb="FF5A8AC6"/>
        <color rgb="FFFCFCFF"/>
        <color rgb="FFF8696B"/>
      </colorScale>
    </cfRule>
  </conditionalFormatting>
  <conditionalFormatting sqref="D53:K53">
    <cfRule type="colorScale" priority="4">
      <colorScale>
        <cfvo type="min" val="0"/>
        <cfvo type="percentile" val="50"/>
        <cfvo type="max" val="0"/>
        <color rgb="FFF8696B"/>
        <color rgb="FFFCFCFF"/>
        <color rgb="FF63BE7B"/>
      </colorScale>
    </cfRule>
  </conditionalFormatting>
  <conditionalFormatting sqref="D53">
    <cfRule type="colorScale" priority="5">
      <colorScale>
        <cfvo type="num" val="0"/>
        <cfvo type="num" val="2.5"/>
        <cfvo type="num" val="5"/>
        <color rgb="FF5A8AC6"/>
        <color rgb="FFFCFCFF"/>
        <color rgb="FFF8696B"/>
      </colorScale>
    </cfRule>
  </conditionalFormatting>
  <conditionalFormatting sqref="I53">
    <cfRule type="colorScale" priority="6">
      <colorScale>
        <cfvo type="num" val="0"/>
        <cfvo type="num" val="2.5"/>
        <cfvo type="num" val="5"/>
        <color rgb="FF5A8AC6"/>
        <color rgb="FFFCFCFF"/>
        <color rgb="FFF8696B"/>
      </colorScale>
    </cfRule>
  </conditionalFormatting>
  <conditionalFormatting sqref="O61">
    <cfRule type="colorScale" priority="7">
      <colorScale>
        <cfvo type="num" val="0"/>
        <cfvo type="num" val="2.5"/>
        <cfvo type="num" val="5"/>
        <color rgb="FF5A8AC6"/>
        <color rgb="FFFCFCFF"/>
        <color rgb="FFF8696B"/>
      </colorScale>
    </cfRule>
  </conditionalFormatting>
  <conditionalFormatting sqref="O78">
    <cfRule type="colorScale" priority="8">
      <colorScale>
        <cfvo type="num" val="0"/>
        <cfvo type="num" val="2.5"/>
        <cfvo type="num" val="5"/>
        <color rgb="FF5A8AC6"/>
        <color rgb="FFFCFCFF"/>
        <color rgb="FFF8696B"/>
      </colorScale>
    </cfRule>
  </conditionalFormatting>
  <conditionalFormatting sqref="R90">
    <cfRule type="colorScale" priority="9">
      <colorScale>
        <cfvo type="num" val="0"/>
        <cfvo type="num" val="2.5"/>
        <cfvo type="num" val="5"/>
        <color rgb="FF5A8AC6"/>
        <color rgb="FFFCFCFF"/>
        <color rgb="FFF8696B"/>
      </colorScale>
    </cfRule>
  </conditionalFormatting>
  <conditionalFormatting sqref="N48:N52">
    <cfRule type="colorScale" priority="10">
      <colorScale>
        <cfvo type="num" val="0"/>
        <cfvo type="num" val="2.5"/>
        <cfvo type="num" val="5"/>
        <color rgb="FF5A8AC6"/>
        <color rgb="FFFCFCFF"/>
        <color rgb="FFF8696B"/>
      </colorScale>
    </cfRule>
  </conditionalFormatting>
  <conditionalFormatting sqref="N69:N73">
    <cfRule type="colorScale" priority="11">
      <colorScale>
        <cfvo type="num" val="0"/>
        <cfvo type="num" val="2.5"/>
        <cfvo type="num" val="5"/>
        <color rgb="FF5A8AC6"/>
        <color rgb="FFFCFCFF"/>
        <color rgb="FFF8696B"/>
      </colorScale>
    </cfRule>
  </conditionalFormatting>
  <conditionalFormatting sqref="N86:N90">
    <cfRule type="colorScale" priority="12">
      <colorScale>
        <cfvo type="num" val="0"/>
        <cfvo type="num" val="2.5"/>
        <cfvo type="num" val="5"/>
        <color rgb="FF5A8AC6"/>
        <color rgb="FFFCFCFF"/>
        <color rgb="FFF8696B"/>
      </colorScale>
    </cfRule>
  </conditionalFormatting>
  <conditionalFormatting sqref="S48:S52">
    <cfRule type="colorScale" priority="13">
      <colorScale>
        <cfvo type="num" val="0"/>
        <cfvo type="num" val="2.5"/>
        <cfvo type="num" val="5"/>
        <color rgb="FF5A8AC6"/>
        <color rgb="FFFCFCFF"/>
        <color rgb="FFF8696B"/>
      </colorScale>
    </cfRule>
  </conditionalFormatting>
  <conditionalFormatting sqref="S69:S73">
    <cfRule type="colorScale" priority="14">
      <colorScale>
        <cfvo type="num" val="0"/>
        <cfvo type="num" val="2.5"/>
        <cfvo type="num" val="5"/>
        <color rgb="FF5A8AC6"/>
        <color rgb="FFFCFCFF"/>
        <color rgb="FFF8696B"/>
      </colorScale>
    </cfRule>
  </conditionalFormatting>
  <conditionalFormatting sqref="S86:S90">
    <cfRule type="colorScale" priority="15">
      <colorScale>
        <cfvo type="num" val="0"/>
        <cfvo type="num" val="2.5"/>
        <cfvo type="num" val="5"/>
        <color rgb="FF5A8AC6"/>
        <color rgb="FFFCFCFF"/>
        <color rgb="FFF8696B"/>
      </colorScale>
    </cfRule>
  </conditionalFormatting>
  <conditionalFormatting sqref="C20:J32">
    <cfRule type="colorScale" priority="16">
      <colorScale>
        <cfvo type="min" val="0"/>
        <cfvo type="percentile" val="50"/>
        <cfvo type="max" val="0"/>
        <color rgb="FFF8696B"/>
        <color rgb="FFFCFCFF"/>
        <color rgb="FF63BE7B"/>
      </colorScale>
    </cfRule>
  </conditionalFormatting>
  <conditionalFormatting sqref="N40:U52">
    <cfRule type="colorScale" priority="17">
      <colorScale>
        <cfvo type="min" val="0"/>
        <cfvo type="percentile" val="50"/>
        <cfvo type="max" val="0"/>
        <color rgb="FFF8696B"/>
        <color rgb="FFFCFCFF"/>
        <color rgb="FF63BE7B"/>
      </colorScale>
    </cfRule>
  </conditionalFormatting>
  <conditionalFormatting sqref="N61:U73">
    <cfRule type="colorScale" priority="18">
      <colorScale>
        <cfvo type="min" val="0"/>
        <cfvo type="percentile" val="50"/>
        <cfvo type="max" val="0"/>
        <color rgb="FFF8696B"/>
        <color rgb="FFFCFCFF"/>
        <color rgb="FF63BE7B"/>
      </colorScale>
    </cfRule>
  </conditionalFormatting>
  <conditionalFormatting sqref="N78:U90">
    <cfRule type="colorScale" priority="19">
      <colorScale>
        <cfvo type="min" val="0"/>
        <cfvo type="percentile" val="50"/>
        <cfvo type="max" val="0"/>
        <color rgb="FFF8696B"/>
        <color rgb="FFFCFCFF"/>
        <color rgb="FF63BE7B"/>
      </colorScale>
    </cfRule>
  </conditionalFormatting>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drawing r:id="rId1"/>
</worksheet>
</file>

<file path=xl/worksheets/sheet6.xml><?xml version="1.0" encoding="utf-8"?>
<worksheet xmlns="http://schemas.openxmlformats.org/spreadsheetml/2006/main" xmlns:r="http://schemas.openxmlformats.org/officeDocument/2006/relationships">
  <sheetPr filterMode="false">
    <pageSetUpPr fitToPage="false"/>
  </sheetPr>
  <dimension ref="A1:AQ289"/>
  <sheetViews>
    <sheetView showFormulas="false" showGridLines="fals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RowHeight="14.55" zeroHeight="false" outlineLevelRow="0" outlineLevelCol="0"/>
  <cols>
    <col collapsed="false" customWidth="true" hidden="false" outlineLevel="0" max="1" min="1" style="211" width="29.1"/>
    <col collapsed="false" customWidth="true" hidden="false" outlineLevel="0" max="2" min="2" style="211" width="49.11"/>
    <col collapsed="false" customWidth="true" hidden="false" outlineLevel="0" max="10" min="3" style="212" width="13.55"/>
    <col collapsed="false" customWidth="true" hidden="false" outlineLevel="0" max="12" min="11" style="211" width="12.88"/>
    <col collapsed="false" customWidth="true" hidden="false" outlineLevel="0" max="13" min="13" style="211" width="44.88"/>
    <col collapsed="false" customWidth="true" hidden="false" outlineLevel="0" max="15" min="14" style="211" width="10.56"/>
    <col collapsed="false" customWidth="true" hidden="false" outlineLevel="0" max="17" min="16" style="211" width="13.44"/>
    <col collapsed="false" customWidth="true" hidden="false" outlineLevel="0" max="18" min="18" style="211" width="14.21"/>
    <col collapsed="false" customWidth="true" hidden="false" outlineLevel="0" max="19" min="19" style="211" width="13.44"/>
    <col collapsed="false" customWidth="true" hidden="false" outlineLevel="0" max="23" min="20" style="211" width="13.67"/>
    <col collapsed="false" customWidth="true" hidden="false" outlineLevel="0" max="24" min="24" style="211" width="9.44"/>
    <col collapsed="false" customWidth="true" hidden="false" outlineLevel="0" max="25" min="25" style="211" width="43.44"/>
    <col collapsed="false" customWidth="true" hidden="false" outlineLevel="0" max="27" min="26" style="211" width="19.56"/>
    <col collapsed="false" customWidth="true" hidden="false" outlineLevel="0" max="29" min="28" style="211" width="15.88"/>
    <col collapsed="false" customWidth="true" hidden="false" outlineLevel="0" max="30" min="30" style="211" width="10.99"/>
    <col collapsed="false" customWidth="true" hidden="false" outlineLevel="0" max="31" min="31" style="211" width="45.45"/>
    <col collapsed="false" customWidth="true" hidden="false" outlineLevel="0" max="32" min="32" style="211" width="10.99"/>
    <col collapsed="false" customWidth="true" hidden="false" outlineLevel="0" max="33" min="33" style="211" width="52.44"/>
    <col collapsed="false" customWidth="true" hidden="false" outlineLevel="0" max="36" min="34" style="211" width="10.99"/>
    <col collapsed="false" customWidth="true" hidden="false" outlineLevel="0" max="37" min="37" style="211" width="56.33"/>
    <col collapsed="false" customWidth="true" hidden="false" outlineLevel="0" max="39" min="38" style="211" width="23.01"/>
    <col collapsed="false" customWidth="true" hidden="false" outlineLevel="0" max="1025" min="40" style="211" width="10.99"/>
  </cols>
  <sheetData>
    <row r="1" s="214" customFormat="true" ht="19.7" hidden="false" customHeight="false" outlineLevel="0" collapsed="false">
      <c r="A1" s="213" t="s">
        <v>181</v>
      </c>
      <c r="C1" s="215"/>
      <c r="D1" s="215"/>
      <c r="E1" s="215"/>
      <c r="F1" s="215"/>
      <c r="G1" s="215"/>
      <c r="H1" s="215"/>
      <c r="I1" s="215"/>
      <c r="J1" s="215"/>
    </row>
    <row r="2" customFormat="false" ht="14.55" hidden="false" customHeight="false" outlineLevel="0" collapsed="false">
      <c r="B2" s="216"/>
      <c r="J2" s="217"/>
    </row>
    <row r="3" customFormat="false" ht="15.85" hidden="false" customHeight="false" outlineLevel="0" collapsed="false">
      <c r="A3" s="218" t="s">
        <v>182</v>
      </c>
      <c r="B3" s="216"/>
      <c r="J3" s="217"/>
    </row>
    <row r="4" customFormat="false" ht="14.55" hidden="false" customHeight="false" outlineLevel="0" collapsed="false">
      <c r="J4" s="217"/>
    </row>
    <row r="5" s="220" customFormat="true" ht="27" hidden="false" customHeight="true" outlineLevel="0" collapsed="false">
      <c r="A5" s="219" t="s">
        <v>183</v>
      </c>
      <c r="C5" s="221"/>
      <c r="D5" s="222"/>
      <c r="E5" s="223"/>
      <c r="F5" s="223"/>
      <c r="G5" s="223"/>
      <c r="H5" s="223"/>
      <c r="I5" s="223"/>
      <c r="J5" s="223"/>
      <c r="K5" s="224"/>
      <c r="L5" s="224"/>
    </row>
    <row r="6" s="228" customFormat="true" ht="30" hidden="false" customHeight="true" outlineLevel="0" collapsed="false">
      <c r="A6" s="225" t="s">
        <v>184</v>
      </c>
      <c r="B6" s="226"/>
      <c r="C6" s="227"/>
      <c r="D6" s="227"/>
      <c r="E6" s="227"/>
      <c r="F6" s="227"/>
      <c r="G6" s="227"/>
      <c r="I6" s="227"/>
      <c r="J6" s="227"/>
      <c r="K6" s="226"/>
      <c r="L6" s="226"/>
      <c r="N6" s="226"/>
      <c r="O6" s="226"/>
      <c r="P6" s="226"/>
      <c r="Q6" s="226"/>
      <c r="R6" s="226"/>
      <c r="S6" s="226"/>
      <c r="T6" s="226"/>
      <c r="U6" s="226"/>
      <c r="V6" s="226"/>
      <c r="W6" s="226"/>
      <c r="X6" s="226"/>
      <c r="Y6" s="226"/>
      <c r="Z6" s="226"/>
      <c r="AA6" s="226"/>
      <c r="AB6" s="226"/>
      <c r="AC6" s="226"/>
      <c r="AD6" s="226"/>
      <c r="AE6" s="226"/>
      <c r="AF6" s="226"/>
      <c r="AG6" s="226"/>
      <c r="AH6" s="226"/>
      <c r="AI6" s="226"/>
      <c r="AJ6" s="226"/>
      <c r="AK6" s="226"/>
      <c r="AL6" s="226"/>
      <c r="AM6" s="226"/>
    </row>
    <row r="7" s="228" customFormat="true" ht="30" hidden="false" customHeight="true" outlineLevel="0" collapsed="false">
      <c r="A7" s="229" t="s">
        <v>185</v>
      </c>
      <c r="B7" s="226"/>
      <c r="C7" s="227"/>
      <c r="D7" s="227"/>
      <c r="E7" s="227"/>
      <c r="F7" s="227"/>
      <c r="G7" s="227"/>
      <c r="H7" s="229"/>
      <c r="I7" s="227"/>
      <c r="J7" s="227"/>
      <c r="K7" s="226"/>
      <c r="L7" s="226"/>
      <c r="M7" s="226"/>
      <c r="N7" s="226"/>
      <c r="O7" s="226"/>
      <c r="P7" s="226"/>
      <c r="Q7" s="226"/>
      <c r="R7" s="226"/>
      <c r="S7" s="226"/>
      <c r="T7" s="226"/>
      <c r="U7" s="226"/>
      <c r="V7" s="226"/>
      <c r="W7" s="226"/>
      <c r="X7" s="226"/>
      <c r="Y7" s="226"/>
      <c r="Z7" s="226"/>
      <c r="AA7" s="226"/>
      <c r="AB7" s="226"/>
      <c r="AC7" s="226"/>
      <c r="AD7" s="226"/>
      <c r="AE7" s="226"/>
      <c r="AF7" s="226"/>
      <c r="AG7" s="226"/>
      <c r="AH7" s="226"/>
      <c r="AI7" s="226"/>
      <c r="AJ7" s="226"/>
      <c r="AK7" s="226"/>
      <c r="AL7" s="226"/>
      <c r="AM7" s="226"/>
    </row>
    <row r="8" customFormat="false" ht="19.15" hidden="false" customHeight="true" outlineLevel="0" collapsed="false">
      <c r="B8" s="230" t="s">
        <v>186</v>
      </c>
      <c r="C8" s="230"/>
      <c r="D8" s="230"/>
      <c r="E8" s="230"/>
      <c r="F8" s="230"/>
      <c r="G8" s="230"/>
      <c r="H8" s="230"/>
      <c r="I8" s="230"/>
      <c r="J8" s="230"/>
      <c r="K8" s="231"/>
      <c r="L8" s="231"/>
      <c r="M8" s="226" t="s">
        <v>187</v>
      </c>
    </row>
    <row r="9" customFormat="false" ht="32.45" hidden="false" customHeight="true" outlineLevel="0" collapsed="false">
      <c r="B9" s="232" t="s">
        <v>97</v>
      </c>
      <c r="C9" s="233" t="s">
        <v>67</v>
      </c>
      <c r="D9" s="234" t="s">
        <v>70</v>
      </c>
      <c r="E9" s="234" t="s">
        <v>73</v>
      </c>
      <c r="F9" s="234" t="s">
        <v>76</v>
      </c>
      <c r="G9" s="234" t="s">
        <v>77</v>
      </c>
      <c r="H9" s="234" t="s">
        <v>80</v>
      </c>
      <c r="I9" s="234" t="s">
        <v>83</v>
      </c>
      <c r="J9" s="235" t="s">
        <v>86</v>
      </c>
      <c r="M9" s="236" t="s">
        <v>188</v>
      </c>
      <c r="N9" s="236" t="s">
        <v>189</v>
      </c>
      <c r="O9" s="237" t="s">
        <v>190</v>
      </c>
      <c r="P9" s="237"/>
      <c r="Q9" s="237"/>
      <c r="R9" s="236" t="s">
        <v>191</v>
      </c>
    </row>
    <row r="10" customFormat="false" ht="15.85" hidden="false" customHeight="true" outlineLevel="0" collapsed="false">
      <c r="B10" s="238" t="s">
        <v>115</v>
      </c>
      <c r="C10" s="239" t="n">
        <v>4.60113333333333</v>
      </c>
      <c r="D10" s="240" t="n">
        <v>2.3044</v>
      </c>
      <c r="E10" s="240" t="n">
        <v>2.82293333333333</v>
      </c>
      <c r="F10" s="240" t="n">
        <v>0</v>
      </c>
      <c r="G10" s="240" t="n">
        <v>0.0343333333333333</v>
      </c>
      <c r="H10" s="240" t="n">
        <v>0.865133333333333</v>
      </c>
      <c r="I10" s="240" t="n">
        <v>2.07286666666667</v>
      </c>
      <c r="J10" s="241" t="n">
        <v>4.1042</v>
      </c>
      <c r="M10" s="242" t="s">
        <v>192</v>
      </c>
      <c r="N10" s="243" t="s">
        <v>193</v>
      </c>
      <c r="O10" s="244" t="s">
        <v>194</v>
      </c>
      <c r="P10" s="244"/>
      <c r="Q10" s="244"/>
      <c r="R10" s="245" t="s">
        <v>195</v>
      </c>
    </row>
    <row r="11" customFormat="false" ht="17.1" hidden="false" customHeight="true" outlineLevel="0" collapsed="false">
      <c r="B11" s="238" t="s">
        <v>126</v>
      </c>
      <c r="C11" s="246" t="n">
        <v>3.31146666666667</v>
      </c>
      <c r="D11" s="247" t="n">
        <v>3.30006666666667</v>
      </c>
      <c r="E11" s="247" t="n">
        <v>3.23106666666667</v>
      </c>
      <c r="F11" s="247" t="n">
        <v>0</v>
      </c>
      <c r="G11" s="247" t="n">
        <v>0.673133333333333</v>
      </c>
      <c r="H11" s="247" t="n">
        <v>2.3099</v>
      </c>
      <c r="I11" s="247" t="n">
        <v>3.13153333333333</v>
      </c>
      <c r="J11" s="248" t="n">
        <v>3.0117</v>
      </c>
      <c r="M11" s="242" t="s">
        <v>196</v>
      </c>
      <c r="N11" s="249" t="s">
        <v>197</v>
      </c>
      <c r="O11" s="244" t="s">
        <v>198</v>
      </c>
      <c r="P11" s="244"/>
      <c r="Q11" s="244"/>
      <c r="R11" s="250" t="s">
        <v>122</v>
      </c>
    </row>
    <row r="12" customFormat="false" ht="17.1" hidden="false" customHeight="true" outlineLevel="0" collapsed="false">
      <c r="B12" s="238" t="s">
        <v>127</v>
      </c>
      <c r="C12" s="246" t="n">
        <v>3.63173333333333</v>
      </c>
      <c r="D12" s="247" t="n">
        <v>2.92793333333333</v>
      </c>
      <c r="E12" s="247" t="n">
        <v>2.6772</v>
      </c>
      <c r="F12" s="247" t="n">
        <v>0</v>
      </c>
      <c r="G12" s="247" t="n">
        <v>0.0314</v>
      </c>
      <c r="H12" s="247" t="n">
        <v>0.832866666666667</v>
      </c>
      <c r="I12" s="247" t="n">
        <v>3.20013333333333</v>
      </c>
      <c r="J12" s="248" t="n">
        <v>3.1738</v>
      </c>
      <c r="M12" s="242" t="s">
        <v>199</v>
      </c>
      <c r="N12" s="249" t="s">
        <v>200</v>
      </c>
      <c r="O12" s="244" t="s">
        <v>201</v>
      </c>
      <c r="P12" s="244"/>
      <c r="Q12" s="244"/>
      <c r="R12" s="251" t="s">
        <v>202</v>
      </c>
    </row>
    <row r="13" customFormat="false" ht="17.1" hidden="false" customHeight="true" outlineLevel="0" collapsed="false">
      <c r="B13" s="238" t="s">
        <v>128</v>
      </c>
      <c r="C13" s="246" t="n">
        <v>4.1726</v>
      </c>
      <c r="D13" s="247" t="n">
        <v>3.19466666666667</v>
      </c>
      <c r="E13" s="247" t="n">
        <v>3.23086666666667</v>
      </c>
      <c r="F13" s="247" t="n">
        <v>0</v>
      </c>
      <c r="G13" s="247" t="n">
        <v>0.0346</v>
      </c>
      <c r="H13" s="247" t="n">
        <v>0.573933333333333</v>
      </c>
      <c r="I13" s="247" t="n">
        <v>3.12833333333333</v>
      </c>
      <c r="J13" s="248" t="n">
        <v>3.4074</v>
      </c>
      <c r="M13" s="242" t="s">
        <v>203</v>
      </c>
      <c r="N13" s="249" t="s">
        <v>204</v>
      </c>
      <c r="O13" s="244" t="s">
        <v>205</v>
      </c>
      <c r="P13" s="244"/>
      <c r="Q13" s="244"/>
      <c r="R13" s="252" t="s">
        <v>116</v>
      </c>
    </row>
    <row r="14" customFormat="false" ht="15.85" hidden="false" customHeight="true" outlineLevel="0" collapsed="false">
      <c r="B14" s="238" t="s">
        <v>134</v>
      </c>
      <c r="C14" s="246" t="n">
        <v>0.642533333333333</v>
      </c>
      <c r="D14" s="247" t="n">
        <v>3.8092</v>
      </c>
      <c r="E14" s="247" t="n">
        <v>0.9566</v>
      </c>
      <c r="F14" s="247" t="n">
        <v>0</v>
      </c>
      <c r="G14" s="247" t="n">
        <v>0.165333333333333</v>
      </c>
      <c r="H14" s="247" t="n">
        <v>0.1654</v>
      </c>
      <c r="I14" s="247" t="n">
        <v>1.14353333333333</v>
      </c>
      <c r="J14" s="248" t="n">
        <v>0.691466666666667</v>
      </c>
      <c r="M14" s="242" t="s">
        <v>206</v>
      </c>
      <c r="N14" s="243" t="s">
        <v>207</v>
      </c>
      <c r="O14" s="244" t="s">
        <v>208</v>
      </c>
      <c r="P14" s="244"/>
      <c r="Q14" s="244"/>
      <c r="R14" s="253" t="s">
        <v>209</v>
      </c>
    </row>
    <row r="15" customFormat="false" ht="14.55" hidden="false" customHeight="false" outlineLevel="0" collapsed="false">
      <c r="B15" s="238" t="s">
        <v>135</v>
      </c>
      <c r="C15" s="246" t="n">
        <v>3.82933333333333</v>
      </c>
      <c r="D15" s="247" t="n">
        <v>2.19333333333333</v>
      </c>
      <c r="E15" s="247" t="n">
        <v>2.6012</v>
      </c>
      <c r="F15" s="247" t="n">
        <v>0</v>
      </c>
      <c r="G15" s="247" t="n">
        <v>0</v>
      </c>
      <c r="H15" s="247" t="n">
        <v>1.17046666666667</v>
      </c>
      <c r="I15" s="247" t="n">
        <v>1.29306666666667</v>
      </c>
      <c r="J15" s="248" t="n">
        <v>2.72593333333333</v>
      </c>
    </row>
    <row r="16" customFormat="false" ht="14.55" hidden="false" customHeight="false" outlineLevel="0" collapsed="false">
      <c r="B16" s="238" t="s">
        <v>136</v>
      </c>
      <c r="C16" s="246" t="n">
        <v>3.82753333333333</v>
      </c>
      <c r="D16" s="247" t="n">
        <v>2.392</v>
      </c>
      <c r="E16" s="247" t="n">
        <v>3.02913333333333</v>
      </c>
      <c r="F16" s="247" t="n">
        <v>0</v>
      </c>
      <c r="G16" s="247" t="n">
        <v>0.270933333333333</v>
      </c>
      <c r="H16" s="247" t="n">
        <v>1.1018</v>
      </c>
      <c r="I16" s="247" t="n">
        <v>2.33053333333333</v>
      </c>
      <c r="J16" s="248" t="n">
        <v>3.28266666666667</v>
      </c>
    </row>
    <row r="17" customFormat="false" ht="14.55" hidden="false" customHeight="false" outlineLevel="0" collapsed="false">
      <c r="B17" s="238" t="s">
        <v>139</v>
      </c>
      <c r="C17" s="246" t="n">
        <v>1.65293333333333</v>
      </c>
      <c r="D17" s="247" t="n">
        <v>3.4684</v>
      </c>
      <c r="E17" s="247" t="n">
        <v>1.51286666666667</v>
      </c>
      <c r="F17" s="247" t="n">
        <v>0</v>
      </c>
      <c r="G17" s="247" t="n">
        <v>0.0348666666666667</v>
      </c>
      <c r="H17" s="247" t="n">
        <v>0.560333333333333</v>
      </c>
      <c r="I17" s="247" t="n">
        <v>2.59706666666667</v>
      </c>
      <c r="J17" s="248" t="n">
        <v>1.2634</v>
      </c>
    </row>
    <row r="18" customFormat="false" ht="14.55" hidden="false" customHeight="false" outlineLevel="0" collapsed="false">
      <c r="B18" s="238" t="s">
        <v>143</v>
      </c>
      <c r="C18" s="246" t="n">
        <v>3.85733333333333</v>
      </c>
      <c r="D18" s="247" t="n">
        <v>2.03353333333333</v>
      </c>
      <c r="E18" s="247" t="n">
        <v>1.58573333333333</v>
      </c>
      <c r="F18" s="247" t="n">
        <v>0</v>
      </c>
      <c r="G18" s="247" t="n">
        <v>0.4012</v>
      </c>
      <c r="H18" s="247" t="n">
        <v>0.9232</v>
      </c>
      <c r="I18" s="247" t="n">
        <v>1.23213333333333</v>
      </c>
      <c r="J18" s="248" t="n">
        <v>2.01673333333333</v>
      </c>
    </row>
    <row r="19" customFormat="false" ht="14.55" hidden="false" customHeight="false" outlineLevel="0" collapsed="false">
      <c r="B19" s="238" t="s">
        <v>144</v>
      </c>
      <c r="C19" s="246" t="n">
        <v>4.06126666666667</v>
      </c>
      <c r="D19" s="247" t="n">
        <v>2.3792</v>
      </c>
      <c r="E19" s="247" t="n">
        <v>1.83266666666667</v>
      </c>
      <c r="F19" s="247" t="n">
        <v>0</v>
      </c>
      <c r="G19" s="247" t="n">
        <v>0.635933333333333</v>
      </c>
      <c r="H19" s="247" t="n">
        <v>1.10686666666667</v>
      </c>
      <c r="I19" s="247" t="n">
        <v>1.659</v>
      </c>
      <c r="J19" s="248" t="n">
        <v>2.17013333333333</v>
      </c>
    </row>
    <row r="20" customFormat="false" ht="14.55" hidden="false" customHeight="false" outlineLevel="0" collapsed="false">
      <c r="B20" s="238" t="s">
        <v>145</v>
      </c>
      <c r="C20" s="246" t="n">
        <v>4.22826666666667</v>
      </c>
      <c r="D20" s="247" t="n">
        <v>2.7242</v>
      </c>
      <c r="E20" s="247" t="n">
        <v>2.09993333333333</v>
      </c>
      <c r="F20" s="247" t="n">
        <v>0</v>
      </c>
      <c r="G20" s="247" t="n">
        <v>0.336133333333333</v>
      </c>
      <c r="H20" s="247" t="n">
        <v>0.371333333333333</v>
      </c>
      <c r="I20" s="247" t="n">
        <v>1.44773333333333</v>
      </c>
      <c r="J20" s="248" t="n">
        <v>2.2284</v>
      </c>
    </row>
    <row r="21" customFormat="false" ht="14.55" hidden="false" customHeight="false" outlineLevel="0" collapsed="false">
      <c r="B21" s="238" t="s">
        <v>146</v>
      </c>
      <c r="C21" s="246" t="n">
        <v>4.27285333333333</v>
      </c>
      <c r="D21" s="247" t="n">
        <v>1.93913333333333</v>
      </c>
      <c r="E21" s="247" t="n">
        <v>1.727896</v>
      </c>
      <c r="F21" s="247" t="n">
        <v>0</v>
      </c>
      <c r="G21" s="247" t="n">
        <v>0.597333333333333</v>
      </c>
      <c r="H21" s="247" t="n">
        <v>0.694266666666667</v>
      </c>
      <c r="I21" s="247" t="n">
        <v>1.38866666666667</v>
      </c>
      <c r="J21" s="248" t="n">
        <v>2.88027733333333</v>
      </c>
      <c r="L21" s="254"/>
    </row>
    <row r="22" customFormat="false" ht="15.3" hidden="false" customHeight="false" outlineLevel="0" collapsed="false">
      <c r="B22" s="255" t="s">
        <v>147</v>
      </c>
      <c r="C22" s="256" t="n">
        <v>4.194</v>
      </c>
      <c r="D22" s="257" t="n">
        <v>2.49193333333333</v>
      </c>
      <c r="E22" s="257" t="n">
        <v>2.23573333333333</v>
      </c>
      <c r="F22" s="257" t="n">
        <v>0</v>
      </c>
      <c r="G22" s="257" t="n">
        <v>0.657333333333333</v>
      </c>
      <c r="H22" s="257" t="n">
        <v>1.24853333333333</v>
      </c>
      <c r="I22" s="257" t="n">
        <v>2.35266666666667</v>
      </c>
      <c r="J22" s="258" t="n">
        <v>2.69933333333333</v>
      </c>
      <c r="L22" s="216"/>
    </row>
    <row r="23" customFormat="false" ht="14.55" hidden="false" customHeight="false" outlineLevel="0" collapsed="false">
      <c r="B23" s="259"/>
      <c r="C23" s="260"/>
      <c r="D23" s="261"/>
      <c r="E23" s="261"/>
      <c r="F23" s="261"/>
      <c r="G23" s="261"/>
      <c r="H23" s="261"/>
      <c r="I23" s="261"/>
      <c r="J23" s="261"/>
      <c r="L23" s="216"/>
    </row>
    <row r="24" customFormat="false" ht="14.55" hidden="false" customHeight="false" outlineLevel="0" collapsed="false">
      <c r="B24" s="259"/>
      <c r="C24" s="260"/>
      <c r="D24" s="261"/>
      <c r="E24" s="261"/>
      <c r="F24" s="261"/>
      <c r="G24" s="261"/>
      <c r="H24" s="261"/>
      <c r="I24" s="261"/>
      <c r="J24" s="261"/>
      <c r="K24" s="259"/>
      <c r="L24" s="259"/>
      <c r="M24" s="262"/>
      <c r="N24" s="262"/>
      <c r="O24" s="262"/>
      <c r="P24" s="263"/>
      <c r="Q24" s="263"/>
      <c r="R24" s="263"/>
      <c r="S24" s="263"/>
      <c r="T24" s="263"/>
      <c r="U24" s="263"/>
    </row>
    <row r="25" customFormat="false" ht="27" hidden="false" customHeight="true" outlineLevel="0" collapsed="false">
      <c r="A25" s="264" t="s">
        <v>210</v>
      </c>
      <c r="C25" s="227"/>
      <c r="D25" s="265"/>
      <c r="E25" s="261"/>
      <c r="F25" s="261"/>
      <c r="G25" s="261"/>
      <c r="H25" s="261"/>
      <c r="I25" s="261"/>
      <c r="J25" s="261"/>
      <c r="K25" s="226"/>
      <c r="L25" s="226"/>
    </row>
    <row r="26" customFormat="false" ht="14.55" hidden="false" customHeight="false" outlineLevel="0" collapsed="false">
      <c r="A26" s="266" t="s">
        <v>211</v>
      </c>
    </row>
    <row r="27" customFormat="false" ht="31.5" hidden="false" customHeight="true" outlineLevel="0" collapsed="false">
      <c r="B27" s="267" t="s">
        <v>57</v>
      </c>
      <c r="C27" s="268" t="s">
        <v>67</v>
      </c>
      <c r="D27" s="268" t="s">
        <v>212</v>
      </c>
      <c r="E27" s="268" t="s">
        <v>73</v>
      </c>
      <c r="F27" s="268" t="s">
        <v>76</v>
      </c>
      <c r="G27" s="268" t="s">
        <v>77</v>
      </c>
      <c r="H27" s="268" t="s">
        <v>80</v>
      </c>
      <c r="I27" s="268" t="s">
        <v>83</v>
      </c>
      <c r="J27" s="268" t="s">
        <v>86</v>
      </c>
      <c r="K27" s="226" t="s">
        <v>213</v>
      </c>
    </row>
    <row r="28" customFormat="false" ht="14.55" hidden="false" customHeight="false" outlineLevel="0" collapsed="false">
      <c r="B28" s="269" t="s">
        <v>214</v>
      </c>
      <c r="C28" s="270" t="n">
        <v>6.664</v>
      </c>
      <c r="D28" s="270" t="n">
        <v>9.84</v>
      </c>
      <c r="E28" s="270" t="n">
        <v>1.655</v>
      </c>
      <c r="F28" s="270" t="n">
        <v>0</v>
      </c>
      <c r="G28" s="270" t="n">
        <v>0</v>
      </c>
      <c r="H28" s="270" t="n">
        <v>0.21</v>
      </c>
      <c r="I28" s="270" t="n">
        <v>0</v>
      </c>
      <c r="J28" s="270" t="n">
        <v>0</v>
      </c>
      <c r="K28" s="271" t="n">
        <f aca="false">SUM(C28:J28)</f>
        <v>18.369</v>
      </c>
    </row>
    <row r="29" customFormat="false" ht="14.55" hidden="false" customHeight="false" outlineLevel="0" collapsed="false">
      <c r="B29" s="269" t="s">
        <v>215</v>
      </c>
      <c r="C29" s="270" t="n">
        <v>0</v>
      </c>
      <c r="D29" s="270" t="n">
        <v>0</v>
      </c>
      <c r="E29" s="270" t="n">
        <v>0</v>
      </c>
      <c r="F29" s="270" t="n">
        <v>18.179</v>
      </c>
      <c r="G29" s="270" t="n">
        <v>0</v>
      </c>
      <c r="H29" s="270" t="n">
        <v>0.19</v>
      </c>
      <c r="I29" s="270" t="n">
        <v>0</v>
      </c>
      <c r="J29" s="270" t="n">
        <v>0</v>
      </c>
      <c r="K29" s="271" t="n">
        <f aca="false">SUM(C29:J29)</f>
        <v>18.369</v>
      </c>
      <c r="L29" s="272"/>
    </row>
    <row r="30" customFormat="false" ht="14.55" hidden="false" customHeight="false" outlineLevel="0" collapsed="false">
      <c r="B30" s="269" t="s">
        <v>216</v>
      </c>
      <c r="C30" s="270" t="n">
        <v>0</v>
      </c>
      <c r="D30" s="270" t="n">
        <v>0</v>
      </c>
      <c r="E30" s="270" t="n">
        <v>0</v>
      </c>
      <c r="F30" s="270" t="n">
        <v>0</v>
      </c>
      <c r="G30" s="270" t="n">
        <v>2.246</v>
      </c>
      <c r="H30" s="270" t="n">
        <v>1.75</v>
      </c>
      <c r="I30" s="270" t="n">
        <v>9.3851</v>
      </c>
      <c r="J30" s="270" t="n">
        <v>4.988</v>
      </c>
      <c r="K30" s="271" t="n">
        <f aca="false">SUM(C30:J30)</f>
        <v>18.3691</v>
      </c>
      <c r="L30" s="272"/>
    </row>
    <row r="31" customFormat="false" ht="14.55" hidden="false" customHeight="false" outlineLevel="0" collapsed="false">
      <c r="K31" s="226"/>
      <c r="L31" s="272"/>
    </row>
    <row r="32" customFormat="false" ht="14.55" hidden="false" customHeight="false" outlineLevel="0" collapsed="false">
      <c r="K32" s="271"/>
      <c r="L32" s="272"/>
    </row>
    <row r="33" customFormat="false" ht="14.55" hidden="false" customHeight="false" outlineLevel="0" collapsed="false">
      <c r="A33" s="266" t="s">
        <v>217</v>
      </c>
      <c r="K33" s="226"/>
      <c r="L33" s="272"/>
    </row>
    <row r="34" customFormat="false" ht="38.25" hidden="false" customHeight="true" outlineLevel="0" collapsed="false">
      <c r="B34" s="267" t="s">
        <v>57</v>
      </c>
      <c r="C34" s="268" t="s">
        <v>67</v>
      </c>
      <c r="D34" s="268" t="s">
        <v>212</v>
      </c>
      <c r="E34" s="268" t="s">
        <v>73</v>
      </c>
      <c r="F34" s="268" t="s">
        <v>76</v>
      </c>
      <c r="G34" s="268" t="s">
        <v>77</v>
      </c>
      <c r="H34" s="268" t="s">
        <v>80</v>
      </c>
      <c r="I34" s="268" t="s">
        <v>83</v>
      </c>
      <c r="J34" s="268" t="s">
        <v>86</v>
      </c>
      <c r="K34" s="226" t="s">
        <v>213</v>
      </c>
      <c r="L34" s="272"/>
    </row>
    <row r="35" customFormat="false" ht="14.55" hidden="false" customHeight="false" outlineLevel="0" collapsed="false">
      <c r="B35" s="269" t="s">
        <v>214</v>
      </c>
      <c r="C35" s="270" t="n">
        <v>35.75</v>
      </c>
      <c r="D35" s="270" t="n">
        <v>45.4</v>
      </c>
      <c r="E35" s="270" t="n">
        <v>4.857</v>
      </c>
      <c r="F35" s="270" t="n">
        <v>0</v>
      </c>
      <c r="G35" s="270" t="n">
        <v>0</v>
      </c>
      <c r="H35" s="270" t="n">
        <v>0.21</v>
      </c>
      <c r="I35" s="270" t="n">
        <v>0</v>
      </c>
      <c r="J35" s="270" t="n">
        <v>0</v>
      </c>
      <c r="K35" s="272" t="n">
        <f aca="false">SUM(C35:J35)</f>
        <v>86.217</v>
      </c>
      <c r="L35" s="272"/>
    </row>
    <row r="36" customFormat="false" ht="14.55" hidden="false" customHeight="false" outlineLevel="0" collapsed="false">
      <c r="B36" s="269" t="s">
        <v>215</v>
      </c>
      <c r="C36" s="270" t="n">
        <f aca="false">C35-6.664</f>
        <v>29.086</v>
      </c>
      <c r="D36" s="270" t="n">
        <f aca="false">D35-9.84</f>
        <v>35.56</v>
      </c>
      <c r="E36" s="270" t="n">
        <f aca="false">E35-1.655</f>
        <v>3.202</v>
      </c>
      <c r="F36" s="270" t="n">
        <v>18.15</v>
      </c>
      <c r="G36" s="270" t="n">
        <v>0</v>
      </c>
      <c r="H36" s="270" t="n">
        <v>0.19</v>
      </c>
      <c r="I36" s="270" t="n">
        <v>0</v>
      </c>
      <c r="J36" s="270" t="n">
        <v>0</v>
      </c>
      <c r="K36" s="272" t="n">
        <f aca="false">SUM(C36:J36)</f>
        <v>86.188</v>
      </c>
      <c r="L36" s="272"/>
    </row>
    <row r="37" customFormat="false" ht="14.55" hidden="false" customHeight="false" outlineLevel="0" collapsed="false">
      <c r="B37" s="269" t="s">
        <v>216</v>
      </c>
      <c r="C37" s="270" t="n">
        <v>29.08</v>
      </c>
      <c r="D37" s="270" t="n">
        <v>35.56</v>
      </c>
      <c r="E37" s="270" t="n">
        <v>3.2</v>
      </c>
      <c r="F37" s="270" t="n">
        <v>0</v>
      </c>
      <c r="G37" s="270" t="n">
        <v>2.245</v>
      </c>
      <c r="H37" s="270" t="n">
        <v>1.76</v>
      </c>
      <c r="I37" s="270" t="n">
        <v>9.3663</v>
      </c>
      <c r="J37" s="270" t="n">
        <v>4.988</v>
      </c>
      <c r="K37" s="272" t="n">
        <f aca="false">SUM(C37:J37)</f>
        <v>86.1993</v>
      </c>
      <c r="L37" s="272"/>
    </row>
    <row r="38" customFormat="false" ht="14.55" hidden="false" customHeight="false" outlineLevel="0" collapsed="false">
      <c r="L38" s="272"/>
    </row>
    <row r="39" customFormat="false" ht="14.55" hidden="false" customHeight="false" outlineLevel="0" collapsed="false">
      <c r="L39" s="272"/>
    </row>
    <row r="40" customFormat="false" ht="14.55" hidden="false" customHeight="false" outlineLevel="0" collapsed="false">
      <c r="L40" s="272"/>
    </row>
    <row r="41" customFormat="false" ht="27" hidden="false" customHeight="true" outlineLevel="0" collapsed="false">
      <c r="A41" s="264" t="s">
        <v>218</v>
      </c>
      <c r="C41" s="227"/>
      <c r="D41" s="265"/>
      <c r="E41" s="261"/>
      <c r="F41" s="261"/>
      <c r="G41" s="261"/>
      <c r="H41" s="261"/>
      <c r="I41" s="261"/>
      <c r="J41" s="261"/>
      <c r="K41" s="226"/>
      <c r="L41" s="226"/>
    </row>
    <row r="42" customFormat="false" ht="15.3" hidden="false" customHeight="true" outlineLevel="0" collapsed="false">
      <c r="A42" s="273" t="s">
        <v>219</v>
      </c>
      <c r="B42" s="274" t="s">
        <v>220</v>
      </c>
      <c r="C42" s="275"/>
      <c r="D42" s="275"/>
      <c r="E42" s="275"/>
      <c r="F42" s="275"/>
      <c r="G42" s="275"/>
      <c r="H42" s="276"/>
      <c r="I42" s="276"/>
      <c r="J42" s="276"/>
      <c r="K42" s="277"/>
      <c r="Y42" s="278"/>
    </row>
    <row r="43" customFormat="false" ht="31.5" hidden="false" customHeight="true" outlineLevel="0" collapsed="false">
      <c r="A43" s="273"/>
      <c r="B43" s="263" t="s">
        <v>97</v>
      </c>
      <c r="C43" s="279" t="s">
        <v>67</v>
      </c>
      <c r="D43" s="280" t="s">
        <v>212</v>
      </c>
      <c r="E43" s="280" t="s">
        <v>73</v>
      </c>
      <c r="F43" s="280" t="s">
        <v>76</v>
      </c>
      <c r="G43" s="280" t="s">
        <v>77</v>
      </c>
      <c r="H43" s="280" t="s">
        <v>80</v>
      </c>
      <c r="I43" s="280" t="s">
        <v>83</v>
      </c>
      <c r="J43" s="281" t="s">
        <v>86</v>
      </c>
      <c r="K43" s="282"/>
    </row>
    <row r="44" customFormat="false" ht="14.55" hidden="false" customHeight="false" outlineLevel="0" collapsed="false">
      <c r="A44" s="273"/>
      <c r="B44" s="283" t="s">
        <v>115</v>
      </c>
      <c r="C44" s="284" t="n">
        <f aca="false">C10*C$35/$K$35</f>
        <v>1.90786639139226</v>
      </c>
      <c r="D44" s="285" t="n">
        <f aca="false">D10*D$35/$K$35</f>
        <v>1.2134470000116</v>
      </c>
      <c r="E44" s="285" t="n">
        <f aca="false">E10*E$35/$K$35</f>
        <v>0.159028813343076</v>
      </c>
      <c r="F44" s="285" t="n">
        <f aca="false">F10*F$35/$K$35</f>
        <v>0</v>
      </c>
      <c r="G44" s="285" t="n">
        <f aca="false">G10*G$35/$K$35</f>
        <v>0</v>
      </c>
      <c r="H44" s="285" t="n">
        <f aca="false">H10*H$35/$K$35</f>
        <v>0.00210721783406985</v>
      </c>
      <c r="I44" s="285" t="n">
        <f aca="false">I10*I$35/$K$35</f>
        <v>0</v>
      </c>
      <c r="J44" s="285" t="n">
        <f aca="false">J10*J$35/$K$35</f>
        <v>0</v>
      </c>
      <c r="K44" s="282"/>
    </row>
    <row r="45" customFormat="false" ht="14.55" hidden="false" customHeight="false" outlineLevel="0" collapsed="false">
      <c r="A45" s="273"/>
      <c r="B45" s="286" t="s">
        <v>126</v>
      </c>
      <c r="C45" s="284" t="n">
        <f aca="false">C11*C$35/$K$35</f>
        <v>1.37310429884284</v>
      </c>
      <c r="D45" s="285" t="n">
        <f aca="false">D11*D$35/$K$35</f>
        <v>1.73774344580149</v>
      </c>
      <c r="E45" s="285" t="n">
        <f aca="false">E11*E$35/$K$35</f>
        <v>0.182020840437501</v>
      </c>
      <c r="F45" s="285" t="n">
        <f aca="false">F11*F$35/$K$35</f>
        <v>0</v>
      </c>
      <c r="G45" s="285" t="n">
        <f aca="false">G11*G$35/$K$35</f>
        <v>0</v>
      </c>
      <c r="H45" s="285" t="n">
        <f aca="false">H11*H$35/$K$35</f>
        <v>0.00562625700267929</v>
      </c>
      <c r="I45" s="285" t="n">
        <f aca="false">I11*I$35/$K$35</f>
        <v>0</v>
      </c>
      <c r="J45" s="285" t="n">
        <f aca="false">J11*J$35/$K$35</f>
        <v>0</v>
      </c>
      <c r="K45" s="282"/>
    </row>
    <row r="46" customFormat="false" ht="14.55" hidden="false" customHeight="false" outlineLevel="0" collapsed="false">
      <c r="A46" s="273"/>
      <c r="B46" s="286" t="s">
        <v>127</v>
      </c>
      <c r="C46" s="284" t="n">
        <f aca="false">C12*C$35/$K$35</f>
        <v>1.50590332146406</v>
      </c>
      <c r="D46" s="285" t="n">
        <f aca="false">D12*D$35/$K$35</f>
        <v>1.54178611333418</v>
      </c>
      <c r="E46" s="285" t="n">
        <f aca="false">E12*E$35/$K$35</f>
        <v>0.150818984654998</v>
      </c>
      <c r="F46" s="285" t="n">
        <f aca="false">F12*F$35/$K$35</f>
        <v>0</v>
      </c>
      <c r="G46" s="285" t="n">
        <f aca="false">G12*G$35/$K$35</f>
        <v>0</v>
      </c>
      <c r="H46" s="285" t="n">
        <f aca="false">H12*H$35/$K$35</f>
        <v>0.00202862544509784</v>
      </c>
      <c r="I46" s="285" t="n">
        <f aca="false">I12*I$35/$K$35</f>
        <v>0</v>
      </c>
      <c r="J46" s="285" t="n">
        <f aca="false">J12*J$35/$K$35</f>
        <v>0</v>
      </c>
      <c r="K46" s="282"/>
    </row>
    <row r="47" customFormat="false" ht="14.55" hidden="false" customHeight="false" outlineLevel="0" collapsed="false">
      <c r="A47" s="273"/>
      <c r="B47" s="286" t="s">
        <v>128</v>
      </c>
      <c r="C47" s="284" t="n">
        <f aca="false">C13*C$35/$K$35</f>
        <v>1.73017444355522</v>
      </c>
      <c r="D47" s="285" t="n">
        <f aca="false">D13*D$35/$K$35</f>
        <v>1.68224209455985</v>
      </c>
      <c r="E47" s="285" t="n">
        <f aca="false">E13*E$35/$K$35</f>
        <v>0.182009573517984</v>
      </c>
      <c r="F47" s="285" t="n">
        <f aca="false">F13*F$35/$K$35</f>
        <v>0</v>
      </c>
      <c r="G47" s="285" t="n">
        <f aca="false">G13*G$35/$K$35</f>
        <v>0</v>
      </c>
      <c r="H47" s="285" t="n">
        <f aca="false">H13*H$35/$K$35</f>
        <v>0.00139793776169433</v>
      </c>
      <c r="I47" s="285" t="n">
        <f aca="false">I13*I$35/$K$35</f>
        <v>0</v>
      </c>
      <c r="J47" s="285" t="n">
        <f aca="false">J13*J$35/$K$35</f>
        <v>0</v>
      </c>
      <c r="K47" s="282"/>
    </row>
    <row r="48" customFormat="false" ht="14.55" hidden="false" customHeight="false" outlineLevel="0" collapsed="false">
      <c r="A48" s="273"/>
      <c r="B48" s="286" t="s">
        <v>134</v>
      </c>
      <c r="C48" s="284" t="n">
        <f aca="false">C14*C$35/$K$35</f>
        <v>0.266427348048142</v>
      </c>
      <c r="D48" s="285" t="n">
        <f aca="false">D14*D$35/$K$35</f>
        <v>2.00584200331721</v>
      </c>
      <c r="E48" s="285" t="n">
        <f aca="false">E14*E$35/$K$35</f>
        <v>0.0538896760499669</v>
      </c>
      <c r="F48" s="285" t="n">
        <f aca="false">F14*F$35/$K$35</f>
        <v>0</v>
      </c>
      <c r="G48" s="285" t="n">
        <f aca="false">G14*G$35/$K$35</f>
        <v>0</v>
      </c>
      <c r="H48" s="285" t="n">
        <f aca="false">H14*H$35/$K$35</f>
        <v>0.000402867183966039</v>
      </c>
      <c r="I48" s="285" t="n">
        <f aca="false">I14*I$35/$K$35</f>
        <v>0</v>
      </c>
      <c r="J48" s="285" t="n">
        <f aca="false">J14*J$35/$K$35</f>
        <v>0</v>
      </c>
      <c r="K48" s="282"/>
    </row>
    <row r="49" customFormat="false" ht="14.55" hidden="false" customHeight="false" outlineLevel="0" collapsed="false">
      <c r="A49" s="273"/>
      <c r="B49" s="286" t="s">
        <v>135</v>
      </c>
      <c r="C49" s="284" t="n">
        <f aca="false">C15*C$35/$K$35</f>
        <v>1.58783843866832</v>
      </c>
      <c r="D49" s="285" t="n">
        <f aca="false">D15*D$35/$K$35</f>
        <v>1.15496170515482</v>
      </c>
      <c r="E49" s="285" t="n">
        <f aca="false">E15*E$35/$K$35</f>
        <v>0.146537555238526</v>
      </c>
      <c r="F49" s="285" t="n">
        <f aca="false">F15*F$35/$K$35</f>
        <v>0</v>
      </c>
      <c r="G49" s="285" t="n">
        <f aca="false">G15*G$35/$K$35</f>
        <v>0</v>
      </c>
      <c r="H49" s="285" t="n">
        <f aca="false">H15*H$35/$K$35</f>
        <v>0.00285092267186287</v>
      </c>
      <c r="I49" s="285" t="n">
        <f aca="false">I15*I$35/$K$35</f>
        <v>0</v>
      </c>
      <c r="J49" s="285" t="n">
        <f aca="false">J15*J$35/$K$35</f>
        <v>0</v>
      </c>
      <c r="K49" s="282"/>
    </row>
    <row r="50" customFormat="false" ht="14.55" hidden="false" customHeight="false" outlineLevel="0" collapsed="false">
      <c r="A50" s="273"/>
      <c r="B50" s="286" t="s">
        <v>136</v>
      </c>
      <c r="C50" s="284" t="n">
        <f aca="false">C16*C$35/$K$35</f>
        <v>1.58709206614318</v>
      </c>
      <c r="D50" s="285" t="n">
        <f aca="false">D16*D$35/$K$35</f>
        <v>1.25957525777979</v>
      </c>
      <c r="E50" s="285" t="n">
        <f aca="false">E16*E$35/$K$35</f>
        <v>0.170645007365137</v>
      </c>
      <c r="F50" s="285" t="n">
        <f aca="false">F16*F$35/$K$35</f>
        <v>0</v>
      </c>
      <c r="G50" s="285" t="n">
        <f aca="false">G16*G$35/$K$35</f>
        <v>0</v>
      </c>
      <c r="H50" s="285" t="n">
        <f aca="false">H16*H$35/$K$35</f>
        <v>0.00268367027384391</v>
      </c>
      <c r="I50" s="285" t="n">
        <f aca="false">I16*I$35/$K$35</f>
        <v>0</v>
      </c>
      <c r="J50" s="285" t="n">
        <f aca="false">J16*J$35/$K$35</f>
        <v>0</v>
      </c>
      <c r="K50" s="282"/>
    </row>
    <row r="51" customFormat="false" ht="14.55" hidden="false" customHeight="false" outlineLevel="0" collapsed="false">
      <c r="A51" s="273"/>
      <c r="B51" s="286" t="s">
        <v>139</v>
      </c>
      <c r="C51" s="284" t="n">
        <f aca="false">C17*C$35/$K$35</f>
        <v>0.685391125493424</v>
      </c>
      <c r="D51" s="285" t="n">
        <f aca="false">D17*D$35/$K$35</f>
        <v>1.82638412378069</v>
      </c>
      <c r="E51" s="285" t="n">
        <f aca="false">E17*E$35/$K$35</f>
        <v>0.0852267348666738</v>
      </c>
      <c r="F51" s="285" t="n">
        <f aca="false">F17*F$35/$K$35</f>
        <v>0</v>
      </c>
      <c r="G51" s="285" t="n">
        <f aca="false">G17*G$35/$K$35</f>
        <v>0</v>
      </c>
      <c r="H51" s="285" t="n">
        <f aca="false">H17*H$35/$K$35</f>
        <v>0.00136481204402844</v>
      </c>
      <c r="I51" s="285" t="n">
        <f aca="false">I17*I$35/$K$35</f>
        <v>0</v>
      </c>
      <c r="J51" s="285" t="n">
        <f aca="false">J17*J$35/$K$35</f>
        <v>0</v>
      </c>
      <c r="K51" s="282"/>
    </row>
    <row r="52" customFormat="false" ht="14.55" hidden="false" customHeight="false" outlineLevel="0" collapsed="false">
      <c r="A52" s="273"/>
      <c r="B52" s="286" t="s">
        <v>143</v>
      </c>
      <c r="C52" s="284" t="n">
        <f aca="false">C18*C$35/$K$35</f>
        <v>1.59944867794828</v>
      </c>
      <c r="D52" s="285" t="n">
        <f aca="false">D18*D$35/$K$35</f>
        <v>1.07081449520783</v>
      </c>
      <c r="E52" s="285" t="n">
        <f aca="false">E18*E$35/$K$35</f>
        <v>0.0893316492107123</v>
      </c>
      <c r="F52" s="285" t="n">
        <f aca="false">F18*F$35/$K$35</f>
        <v>0</v>
      </c>
      <c r="G52" s="285" t="n">
        <f aca="false">G18*G$35/$K$35</f>
        <v>0</v>
      </c>
      <c r="H52" s="285" t="n">
        <f aca="false">H18*H$35/$K$35</f>
        <v>0.00224865165802568</v>
      </c>
      <c r="I52" s="285" t="n">
        <f aca="false">I18*I$35/$K$35</f>
        <v>0</v>
      </c>
      <c r="J52" s="285" t="n">
        <f aca="false">J18*J$35/$K$35</f>
        <v>0</v>
      </c>
      <c r="K52" s="282"/>
    </row>
    <row r="53" customFormat="false" ht="14.55" hidden="false" customHeight="false" outlineLevel="0" collapsed="false">
      <c r="A53" s="273"/>
      <c r="B53" s="286" t="s">
        <v>144</v>
      </c>
      <c r="C53" s="284" t="n">
        <f aca="false">C19*C$35/$K$35</f>
        <v>1.68400992070396</v>
      </c>
      <c r="D53" s="285" t="n">
        <f aca="false">D19*D$35/$K$35</f>
        <v>1.25283505573147</v>
      </c>
      <c r="E53" s="285" t="n">
        <f aca="false">E19*E$35/$K$35</f>
        <v>0.103242539174409</v>
      </c>
      <c r="F53" s="285" t="n">
        <f aca="false">F19*F$35/$K$35</f>
        <v>0</v>
      </c>
      <c r="G53" s="285" t="n">
        <f aca="false">G19*G$35/$K$35</f>
        <v>0</v>
      </c>
      <c r="H53" s="285" t="n">
        <f aca="false">H19*H$35/$K$35</f>
        <v>0.00269601122748415</v>
      </c>
      <c r="I53" s="285" t="n">
        <f aca="false">I19*I$35/$K$35</f>
        <v>0</v>
      </c>
      <c r="J53" s="285" t="n">
        <f aca="false">J19*J$35/$K$35</f>
        <v>0</v>
      </c>
      <c r="K53" s="282"/>
    </row>
    <row r="54" customFormat="false" ht="14.55" hidden="false" customHeight="false" outlineLevel="0" collapsed="false">
      <c r="A54" s="273"/>
      <c r="B54" s="286" t="s">
        <v>145</v>
      </c>
      <c r="C54" s="284" t="n">
        <f aca="false">C20*C$35/$K$35</f>
        <v>1.75325670498084</v>
      </c>
      <c r="D54" s="285" t="n">
        <f aca="false">D20*D$35/$K$35</f>
        <v>1.43450456406509</v>
      </c>
      <c r="E54" s="285" t="n">
        <f aca="false">E20*E$35/$K$35</f>
        <v>0.118298899289003</v>
      </c>
      <c r="F54" s="285" t="n">
        <f aca="false">F20*F$35/$K$35</f>
        <v>0</v>
      </c>
      <c r="G54" s="285" t="n">
        <f aca="false">G20*G$35/$K$35</f>
        <v>0</v>
      </c>
      <c r="H54" s="285" t="n">
        <f aca="false">H20*H$35/$K$35</f>
        <v>0.000904461997053944</v>
      </c>
      <c r="I54" s="285" t="n">
        <f aca="false">I20*I$35/$K$35</f>
        <v>0</v>
      </c>
      <c r="J54" s="285" t="n">
        <f aca="false">J20*J$35/$K$35</f>
        <v>0</v>
      </c>
      <c r="K54" s="282"/>
    </row>
    <row r="55" customFormat="false" ht="14.55" hidden="false" customHeight="false" outlineLevel="0" collapsed="false">
      <c r="A55" s="273"/>
      <c r="B55" s="286" t="s">
        <v>146</v>
      </c>
      <c r="C55" s="284" t="n">
        <f aca="false">C21*C$35/$K$35</f>
        <v>1.77174462886283</v>
      </c>
      <c r="D55" s="285" t="n">
        <f aca="false">D21*D$35/$K$35</f>
        <v>1.02110550510147</v>
      </c>
      <c r="E55" s="285" t="n">
        <f aca="false">E21*E$35/$K$35</f>
        <v>0.0973403258290128</v>
      </c>
      <c r="F55" s="285" t="n">
        <f aca="false">F21*F$35/$K$35</f>
        <v>0</v>
      </c>
      <c r="G55" s="285" t="n">
        <f aca="false">G21*G$35/$K$35</f>
        <v>0</v>
      </c>
      <c r="H55" s="285" t="n">
        <f aca="false">H21*H$35/$K$35</f>
        <v>0.00169103541064987</v>
      </c>
      <c r="I55" s="285" t="n">
        <f aca="false">I21*I$35/$K$35</f>
        <v>0</v>
      </c>
      <c r="J55" s="285" t="n">
        <f aca="false">J21*J$35/$K$35</f>
        <v>0</v>
      </c>
      <c r="K55" s="282"/>
    </row>
    <row r="56" customFormat="false" ht="15.3" hidden="false" customHeight="false" outlineLevel="0" collapsed="false">
      <c r="A56" s="273"/>
      <c r="B56" s="287" t="s">
        <v>147</v>
      </c>
      <c r="C56" s="284" t="n">
        <f aca="false">C22*C$35/$K$35</f>
        <v>1.73904798357632</v>
      </c>
      <c r="D56" s="285" t="n">
        <f aca="false">D22*D$35/$K$35</f>
        <v>1.31219798106328</v>
      </c>
      <c r="E56" s="285" t="n">
        <f aca="false">E22*E$35/$K$35</f>
        <v>0.125949137641068</v>
      </c>
      <c r="F56" s="285" t="n">
        <f aca="false">F22*F$35/$K$35</f>
        <v>0</v>
      </c>
      <c r="G56" s="285" t="n">
        <f aca="false">G22*G$35/$K$35</f>
        <v>0</v>
      </c>
      <c r="H56" s="285" t="n">
        <f aca="false">H22*H$35/$K$35</f>
        <v>0.00304107078650381</v>
      </c>
      <c r="I56" s="285" t="n">
        <f aca="false">I22*I$35/$K$35</f>
        <v>0</v>
      </c>
      <c r="J56" s="285" t="n">
        <f aca="false">J22*J$35/$K$35</f>
        <v>0</v>
      </c>
      <c r="K56" s="282"/>
    </row>
    <row r="57" customFormat="false" ht="15.3" hidden="false" customHeight="false" outlineLevel="0" collapsed="false">
      <c r="A57" s="273"/>
      <c r="B57" s="288"/>
      <c r="C57" s="289"/>
      <c r="D57" s="289"/>
      <c r="E57" s="289"/>
      <c r="F57" s="289"/>
      <c r="G57" s="289"/>
      <c r="H57" s="289"/>
      <c r="I57" s="289"/>
      <c r="J57" s="289"/>
      <c r="K57" s="282"/>
    </row>
    <row r="58" customFormat="false" ht="15.3" hidden="false" customHeight="true" outlineLevel="0" collapsed="false">
      <c r="A58" s="273"/>
      <c r="B58" s="216" t="s">
        <v>221</v>
      </c>
      <c r="K58" s="282"/>
      <c r="M58" s="290" t="s">
        <v>222</v>
      </c>
      <c r="N58" s="291" t="s">
        <v>223</v>
      </c>
      <c r="O58" s="291"/>
      <c r="P58" s="291"/>
      <c r="Q58" s="291" t="s">
        <v>224</v>
      </c>
      <c r="R58" s="291"/>
      <c r="S58" s="291"/>
      <c r="T58" s="292" t="s">
        <v>225</v>
      </c>
      <c r="U58" s="292"/>
      <c r="V58" s="292"/>
      <c r="W58" s="292"/>
      <c r="Y58" s="278"/>
    </row>
    <row r="59" customFormat="false" ht="29.9" hidden="false" customHeight="false" outlineLevel="0" collapsed="false">
      <c r="A59" s="273"/>
      <c r="B59" s="263" t="s">
        <v>97</v>
      </c>
      <c r="C59" s="233" t="s">
        <v>67</v>
      </c>
      <c r="D59" s="234" t="s">
        <v>70</v>
      </c>
      <c r="E59" s="234" t="s">
        <v>73</v>
      </c>
      <c r="F59" s="234" t="s">
        <v>76</v>
      </c>
      <c r="G59" s="234" t="s">
        <v>77</v>
      </c>
      <c r="H59" s="234" t="s">
        <v>80</v>
      </c>
      <c r="I59" s="234" t="s">
        <v>83</v>
      </c>
      <c r="J59" s="235" t="s">
        <v>86</v>
      </c>
      <c r="K59" s="282"/>
      <c r="M59" s="290"/>
      <c r="N59" s="293" t="s">
        <v>226</v>
      </c>
      <c r="O59" s="294" t="s">
        <v>227</v>
      </c>
      <c r="P59" s="295" t="s">
        <v>228</v>
      </c>
      <c r="Q59" s="293" t="s">
        <v>226</v>
      </c>
      <c r="R59" s="294" t="s">
        <v>227</v>
      </c>
      <c r="S59" s="295" t="s">
        <v>228</v>
      </c>
      <c r="T59" s="296" t="s">
        <v>229</v>
      </c>
      <c r="U59" s="297" t="s">
        <v>230</v>
      </c>
      <c r="V59" s="298" t="s">
        <v>231</v>
      </c>
      <c r="W59" s="299" t="s">
        <v>232</v>
      </c>
      <c r="Y59" s="278"/>
    </row>
    <row r="60" customFormat="false" ht="14.55" hidden="false" customHeight="false" outlineLevel="0" collapsed="false">
      <c r="A60" s="273"/>
      <c r="B60" s="300" t="s">
        <v>115</v>
      </c>
      <c r="C60" s="284" t="n">
        <f aca="false">C10*C$36/$K$36</f>
        <v>1.55275170712087</v>
      </c>
      <c r="D60" s="285" t="n">
        <f aca="false">D10*D$36/$K$36</f>
        <v>0.950764189910429</v>
      </c>
      <c r="E60" s="285" t="n">
        <f aca="false">E10*E$36/$K$36</f>
        <v>0.104875766154608</v>
      </c>
      <c r="F60" s="285" t="n">
        <f aca="false">F10*F$36/$K$36</f>
        <v>0</v>
      </c>
      <c r="G60" s="285" t="n">
        <f aca="false">G10*G$36/$K$36</f>
        <v>0</v>
      </c>
      <c r="H60" s="285" t="n">
        <f aca="false">H10*H$36/$K$36</f>
        <v>0.00190717191875126</v>
      </c>
      <c r="I60" s="285" t="n">
        <f aca="false">I10*I$36/$K$36</f>
        <v>0</v>
      </c>
      <c r="J60" s="285" t="n">
        <f aca="false">J10*J$36/$K$36</f>
        <v>0</v>
      </c>
      <c r="K60" s="282"/>
      <c r="M60" s="300" t="s">
        <v>115</v>
      </c>
      <c r="N60" s="301" t="n">
        <f aca="false">SUM(C44:J44)</f>
        <v>3.28244942258101</v>
      </c>
      <c r="O60" s="301" t="n">
        <f aca="false">SUM(C60:J60)</f>
        <v>2.61029883510465</v>
      </c>
      <c r="P60" s="302" t="n">
        <f aca="false">SUM(C77:J77)</f>
        <v>3.08895039356468</v>
      </c>
      <c r="Q60" s="303" t="str">
        <f aca="false">IF(N60&lt;=1,"Très faible",IF(N60&lt;=2,"Faible",IF(N60&lt;=3,"Moyenne",IF(N60&lt;=4,"Forte",IF(N60&lt;=5,"Très forte","")))))</f>
        <v>Forte</v>
      </c>
      <c r="R60" s="304" t="str">
        <f aca="false">IF(O60&lt;=1,"Très faible",IF(O60&lt;=2,"Faible",IF(O60&lt;=3,"Moyenne",IF(O60&lt;=4,"Forte",IF(O60&lt;=5,"Très forte","")))))</f>
        <v>Moyenne</v>
      </c>
      <c r="S60" s="305" t="str">
        <f aca="false">IF(P60&lt;=1,"Très faible",IF(P60&lt;=2,"Faible",IF(P60&lt;=3,"Moyenne",IF(P60&lt;=4,"Forte",IF(P60&lt;=5,"Très forte","")))))</f>
        <v>Forte</v>
      </c>
      <c r="T60" s="306" t="n">
        <f aca="false">-(1-(O60/N60))</f>
        <v>-0.204771041665536</v>
      </c>
      <c r="U60" s="307" t="n">
        <f aca="false">-(1-(P60/N60))</f>
        <v>-0.0589495843211428</v>
      </c>
      <c r="V60" s="308" t="n">
        <f aca="false">P60-N60</f>
        <v>-0.193499029016325</v>
      </c>
      <c r="W60" s="305" t="str">
        <f aca="false">IF(ABS(V60)&gt;0.6,"Très fort",IF(ABS(V60)&gt;0.47,"Fort",IF(ABS(V60)&gt;0.35,"Modéré",IF(ABS(V60)&gt;0.25,"Faible","NS"))))</f>
        <v>NS</v>
      </c>
      <c r="Y60" s="278"/>
    </row>
    <row r="61" customFormat="false" ht="14.55" hidden="false" customHeight="false" outlineLevel="0" collapsed="false">
      <c r="A61" s="273"/>
      <c r="B61" s="238" t="s">
        <v>126</v>
      </c>
      <c r="C61" s="284" t="n">
        <f aca="false">C11*C$36/$K$36</f>
        <v>1.11752586748349</v>
      </c>
      <c r="D61" s="285" t="n">
        <f aca="false">D11*D$36/$K$36</f>
        <v>1.36156275428908</v>
      </c>
      <c r="E61" s="285" t="n">
        <f aca="false">E11*E$36/$K$36</f>
        <v>0.120038467845485</v>
      </c>
      <c r="F61" s="285" t="n">
        <f aca="false">F11*F$36/$K$36</f>
        <v>0</v>
      </c>
      <c r="G61" s="285" t="n">
        <f aca="false">G11*G$36/$K$36</f>
        <v>0</v>
      </c>
      <c r="H61" s="285" t="n">
        <f aca="false">H11*H$36/$K$36</f>
        <v>0.00509213579616652</v>
      </c>
      <c r="I61" s="285" t="n">
        <f aca="false">I11*I$36/$K$36</f>
        <v>0</v>
      </c>
      <c r="J61" s="285" t="n">
        <f aca="false">J11*J$36/$K$36</f>
        <v>0</v>
      </c>
      <c r="K61" s="282"/>
      <c r="M61" s="238" t="s">
        <v>126</v>
      </c>
      <c r="N61" s="309" t="n">
        <f aca="false">SUM(C45:J45)</f>
        <v>3.29849484208451</v>
      </c>
      <c r="O61" s="309" t="n">
        <f aca="false">SUM(C61:J61)</f>
        <v>2.60421922541421</v>
      </c>
      <c r="P61" s="310" t="n">
        <f aca="false">SUM(C78:J78)</f>
        <v>3.17771818634258</v>
      </c>
      <c r="Q61" s="311" t="str">
        <f aca="false">IF(N61&lt;=1,"Très faible",IF(N61&lt;=2,"Faible",IF(N61&lt;=3,"Moyenne",IF(N61&lt;=4,"Forte",IF(N61&lt;=5,"Très forte","")))))</f>
        <v>Forte</v>
      </c>
      <c r="R61" s="312" t="str">
        <f aca="false">IF(O61&lt;=1,"Très faible",IF(O61&lt;=2,"Faible",IF(O61&lt;=3,"Moyenne",IF(O61&lt;=4,"Forte",IF(O61&lt;=5,"Très forte","")))))</f>
        <v>Moyenne</v>
      </c>
      <c r="S61" s="313" t="str">
        <f aca="false">IF(P61&lt;=1,"Très faible",IF(P61&lt;=2,"Faible",IF(P61&lt;=3,"Moyenne",IF(P61&lt;=4,"Forte",IF(P61&lt;=5,"Très forte","")))))</f>
        <v>Forte</v>
      </c>
      <c r="T61" s="314" t="n">
        <f aca="false">-(1-(O61/N61))</f>
        <v>-0.210482553379269</v>
      </c>
      <c r="U61" s="315" t="n">
        <f aca="false">-(1-(P61/N61))</f>
        <v>-0.0366156873131874</v>
      </c>
      <c r="V61" s="316" t="n">
        <f aca="false">P61-N61</f>
        <v>-0.120776655741928</v>
      </c>
      <c r="W61" s="313" t="str">
        <f aca="false">IF(ABS(V61)&gt;0.6,"Très fort",IF(ABS(V61)&gt;0.47,"Fort",IF(ABS(V61)&gt;0.35,"Modéré",IF(ABS(V61)&gt;0.25,"Faible","NS"))))</f>
        <v>NS</v>
      </c>
      <c r="Y61" s="278"/>
    </row>
    <row r="62" customFormat="false" ht="17.1" hidden="false" customHeight="true" outlineLevel="0" collapsed="false">
      <c r="A62" s="273"/>
      <c r="B62" s="238" t="s">
        <v>127</v>
      </c>
      <c r="C62" s="284" t="n">
        <f aca="false">C12*C$36/$K$36</f>
        <v>1.22560676350923</v>
      </c>
      <c r="D62" s="285" t="n">
        <f aca="false">D12*D$36/$K$36</f>
        <v>1.20802558747544</v>
      </c>
      <c r="E62" s="285" t="n">
        <f aca="false">E12*E$36/$K$36</f>
        <v>0.0994615770176823</v>
      </c>
      <c r="F62" s="285" t="n">
        <f aca="false">F12*F$36/$K$36</f>
        <v>0</v>
      </c>
      <c r="G62" s="285" t="n">
        <f aca="false">G12*G$36/$K$36</f>
        <v>0</v>
      </c>
      <c r="H62" s="285" t="n">
        <f aca="false">H12*H$36/$K$36</f>
        <v>0.00183604059343141</v>
      </c>
      <c r="I62" s="285" t="n">
        <f aca="false">I12*I$36/$K$36</f>
        <v>0</v>
      </c>
      <c r="J62" s="285" t="n">
        <f aca="false">J12*J$36/$K$36</f>
        <v>0</v>
      </c>
      <c r="K62" s="282"/>
      <c r="M62" s="238" t="s">
        <v>127</v>
      </c>
      <c r="N62" s="309" t="n">
        <f aca="false">SUM(C46:J46)</f>
        <v>3.20053704489833</v>
      </c>
      <c r="O62" s="309" t="n">
        <f aca="false">SUM(C62:J62)</f>
        <v>2.53492996859578</v>
      </c>
      <c r="P62" s="310" t="n">
        <f aca="false">SUM(C79:J79)</f>
        <v>3.08164702311967</v>
      </c>
      <c r="Q62" s="311" t="str">
        <f aca="false">IF(N62&lt;=1,"Très faible",IF(N62&lt;=2,"Faible",IF(N62&lt;=3,"Moyenne",IF(N62&lt;=4,"Forte",IF(N62&lt;=5,"Très forte","")))))</f>
        <v>Forte</v>
      </c>
      <c r="R62" s="312" t="str">
        <f aca="false">IF(O62&lt;=1,"Très faible",IF(O62&lt;=2,"Faible",IF(O62&lt;=3,"Moyenne",IF(O62&lt;=4,"Forte",IF(O62&lt;=5,"Très forte","")))))</f>
        <v>Moyenne</v>
      </c>
      <c r="S62" s="313" t="str">
        <f aca="false">IF(P62&lt;=1,"Très faible",IF(P62&lt;=2,"Faible",IF(P62&lt;=3,"Moyenne",IF(P62&lt;=4,"Forte",IF(P62&lt;=5,"Très forte","")))))</f>
        <v>Forte</v>
      </c>
      <c r="T62" s="314" t="n">
        <f aca="false">-(1-(O62/N62))</f>
        <v>-0.207967308912588</v>
      </c>
      <c r="U62" s="315" t="n">
        <f aca="false">-(1-(P62/N62))</f>
        <v>-0.0371468975708845</v>
      </c>
      <c r="V62" s="316" t="n">
        <f aca="false">P62-N62</f>
        <v>-0.11889002177866</v>
      </c>
      <c r="W62" s="313" t="str">
        <f aca="false">IF(ABS(V62)&gt;0.6,"Très fort",IF(ABS(V62)&gt;0.47,"Fort",IF(ABS(V62)&gt;0.35,"Modéré",IF(ABS(V62)&gt;0.25,"Faible","NS"))))</f>
        <v>NS</v>
      </c>
      <c r="Y62" s="278"/>
    </row>
    <row r="63" customFormat="false" ht="14.55" hidden="false" customHeight="false" outlineLevel="0" collapsed="false">
      <c r="A63" s="273"/>
      <c r="B63" s="238" t="s">
        <v>128</v>
      </c>
      <c r="C63" s="284" t="n">
        <f aca="false">C13*C$36/$K$36</f>
        <v>1.40813388870841</v>
      </c>
      <c r="D63" s="285" t="n">
        <f aca="false">D13*D$36/$K$36</f>
        <v>1.31807614362402</v>
      </c>
      <c r="E63" s="285" t="n">
        <f aca="false">E13*E$36/$K$36</f>
        <v>0.12003103757677</v>
      </c>
      <c r="F63" s="285" t="n">
        <f aca="false">F13*F$36/$K$36</f>
        <v>0</v>
      </c>
      <c r="G63" s="285" t="n">
        <f aca="false">G13*G$36/$K$36</f>
        <v>0</v>
      </c>
      <c r="H63" s="285" t="n">
        <f aca="false">H13*H$36/$K$36</f>
        <v>0.00126522640429449</v>
      </c>
      <c r="I63" s="285" t="n">
        <f aca="false">I13*I$36/$K$36</f>
        <v>0</v>
      </c>
      <c r="J63" s="285" t="n">
        <f aca="false">J13*J$36/$K$36</f>
        <v>0</v>
      </c>
      <c r="K63" s="282"/>
      <c r="M63" s="238" t="s">
        <v>128</v>
      </c>
      <c r="N63" s="309" t="n">
        <f aca="false">SUM(C47:J47)</f>
        <v>3.59582404939475</v>
      </c>
      <c r="O63" s="309" t="n">
        <f aca="false">SUM(C63:J63)</f>
        <v>2.84750629631349</v>
      </c>
      <c r="P63" s="310" t="n">
        <f aca="false">SUM(C80:J80)</f>
        <v>3.39521489578995</v>
      </c>
      <c r="Q63" s="311" t="str">
        <f aca="false">IF(N63&lt;=1,"Très faible",IF(N63&lt;=2,"Faible",IF(N63&lt;=3,"Moyenne",IF(N63&lt;=4,"Forte",IF(N63&lt;=5,"Très forte","")))))</f>
        <v>Forte</v>
      </c>
      <c r="R63" s="312" t="str">
        <f aca="false">IF(O63&lt;=1,"Très faible",IF(O63&lt;=2,"Faible",IF(O63&lt;=3,"Moyenne",IF(O63&lt;=4,"Forte",IF(O63&lt;=5,"Très forte","")))))</f>
        <v>Moyenne</v>
      </c>
      <c r="S63" s="313" t="str">
        <f aca="false">IF(P63&lt;=1,"Très faible",IF(P63&lt;=2,"Faible",IF(P63&lt;=3,"Moyenne",IF(P63&lt;=4,"Forte",IF(P63&lt;=5,"Très forte","")))))</f>
        <v>Forte</v>
      </c>
      <c r="T63" s="314" t="n">
        <f aca="false">-(1-(O63/N63))</f>
        <v>-0.20810744430257</v>
      </c>
      <c r="U63" s="315" t="n">
        <f aca="false">-(1-(P63/N63))</f>
        <v>-0.0557894799214554</v>
      </c>
      <c r="V63" s="316" t="n">
        <f aca="false">P63-N63</f>
        <v>-0.200609153604795</v>
      </c>
      <c r="W63" s="313" t="str">
        <f aca="false">IF(ABS(V63)&gt;0.6,"Très fort",IF(ABS(V63)&gt;0.47,"Fort",IF(ABS(V63)&gt;0.35,"Modéré",IF(ABS(V63)&gt;0.25,"Faible","NS"))))</f>
        <v>NS</v>
      </c>
      <c r="Y63" s="317"/>
    </row>
    <row r="64" customFormat="false" ht="14.55" hidden="false" customHeight="false" outlineLevel="0" collapsed="false">
      <c r="A64" s="273"/>
      <c r="B64" s="238" t="s">
        <v>134</v>
      </c>
      <c r="C64" s="284" t="n">
        <f aca="false">C14*C$36/$K$36</f>
        <v>0.216836735199022</v>
      </c>
      <c r="D64" s="285" t="n">
        <f aca="false">D14*D$36/$K$36</f>
        <v>1.5716242632385</v>
      </c>
      <c r="E64" s="285" t="n">
        <f aca="false">E14*E$36/$K$36</f>
        <v>0.0355389752633777</v>
      </c>
      <c r="F64" s="285" t="n">
        <f aca="false">F14*F$36/$K$36</f>
        <v>0</v>
      </c>
      <c r="G64" s="285" t="n">
        <f aca="false">G14*G$36/$K$36</f>
        <v>0</v>
      </c>
      <c r="H64" s="285" t="n">
        <f aca="false">H14*H$36/$K$36</f>
        <v>0.000364621525038288</v>
      </c>
      <c r="I64" s="285" t="n">
        <f aca="false">I14*I$36/$K$36</f>
        <v>0</v>
      </c>
      <c r="J64" s="285" t="n">
        <f aca="false">J14*J$36/$K$36</f>
        <v>0</v>
      </c>
      <c r="K64" s="282"/>
      <c r="M64" s="238" t="s">
        <v>134</v>
      </c>
      <c r="N64" s="309" t="n">
        <f aca="false">SUM(C48:J48)</f>
        <v>2.32656189459929</v>
      </c>
      <c r="O64" s="309" t="n">
        <f aca="false">SUM(C64:J64)</f>
        <v>1.82436459522594</v>
      </c>
      <c r="P64" s="310" t="n">
        <f aca="false">SUM(C81:J81)</f>
        <v>1.99564417182042</v>
      </c>
      <c r="Q64" s="311" t="str">
        <f aca="false">IF(N64&lt;=1,"Très faible",IF(N64&lt;=2,"Faible",IF(N64&lt;=3,"Moyenne",IF(N64&lt;=4,"Forte",IF(N64&lt;=5,"Très forte","")))))</f>
        <v>Moyenne</v>
      </c>
      <c r="R64" s="312" t="str">
        <f aca="false">IF(O64&lt;=1,"Très faible",IF(O64&lt;=2,"Faible",IF(O64&lt;=3,"Moyenne",IF(O64&lt;=4,"Forte",IF(O64&lt;=5,"Très forte","")))))</f>
        <v>Faible</v>
      </c>
      <c r="S64" s="313" t="str">
        <f aca="false">IF(P64&lt;=1,"Très faible",IF(P64&lt;=2,"Faible",IF(P64&lt;=3,"Moyenne",IF(P64&lt;=4,"Forte",IF(P64&lt;=5,"Très forte","")))))</f>
        <v>Faible</v>
      </c>
      <c r="T64" s="314" t="n">
        <f aca="false">-(1-(O64/N64))</f>
        <v>-0.215853831586905</v>
      </c>
      <c r="U64" s="315" t="n">
        <f aca="false">-(1-(P64/N64))</f>
        <v>-0.142234652577709</v>
      </c>
      <c r="V64" s="316" t="n">
        <f aca="false">P64-N64</f>
        <v>-0.330917722778866</v>
      </c>
      <c r="W64" s="313" t="str">
        <f aca="false">IF(ABS(V64)&gt;0.6,"Très fort",IF(ABS(V64)&gt;0.47,"Fort",IF(ABS(V64)&gt;0.35,"Modéré",IF(ABS(V64)&gt;0.25,"Faible","NS"))))</f>
        <v>Faible</v>
      </c>
      <c r="Y64" s="317"/>
    </row>
    <row r="65" customFormat="false" ht="14.55" hidden="false" customHeight="false" outlineLevel="0" collapsed="false">
      <c r="A65" s="273"/>
      <c r="B65" s="238" t="s">
        <v>135</v>
      </c>
      <c r="C65" s="284" t="n">
        <f aca="false">C15*C$36/$K$36</f>
        <v>1.29229114648598</v>
      </c>
      <c r="D65" s="285" t="n">
        <f aca="false">D15*D$36/$K$36</f>
        <v>0.904939589424667</v>
      </c>
      <c r="E65" s="285" t="n">
        <f aca="false">E15*E$36/$K$36</f>
        <v>0.0966380749060194</v>
      </c>
      <c r="F65" s="285" t="n">
        <f aca="false">F15*F$36/$K$36</f>
        <v>0</v>
      </c>
      <c r="G65" s="285" t="n">
        <f aca="false">G15*G$36/$K$36</f>
        <v>0</v>
      </c>
      <c r="H65" s="285" t="n">
        <f aca="false">H15*H$36/$K$36</f>
        <v>0.00258027412942251</v>
      </c>
      <c r="I65" s="285" t="n">
        <f aca="false">I15*I$36/$K$36</f>
        <v>0</v>
      </c>
      <c r="J65" s="285" t="n">
        <f aca="false">J15*J$36/$K$36</f>
        <v>0</v>
      </c>
      <c r="K65" s="282"/>
      <c r="M65" s="238" t="s">
        <v>135</v>
      </c>
      <c r="N65" s="309" t="n">
        <f aca="false">SUM(C49:J49)</f>
        <v>2.89218862173353</v>
      </c>
      <c r="O65" s="309" t="n">
        <f aca="false">SUM(C65:J65)</f>
        <v>2.29644908494608</v>
      </c>
      <c r="P65" s="310" t="n">
        <f aca="false">SUM(C82:J82)</f>
        <v>2.61538102730146</v>
      </c>
      <c r="Q65" s="311" t="str">
        <f aca="false">IF(N65&lt;=1,"Très faible",IF(N65&lt;=2,"Faible",IF(N65&lt;=3,"Moyenne",IF(N65&lt;=4,"Forte",IF(N65&lt;=5,"Très forte","")))))</f>
        <v>Moyenne</v>
      </c>
      <c r="R65" s="312" t="str">
        <f aca="false">IF(O65&lt;=1,"Très faible",IF(O65&lt;=2,"Faible",IF(O65&lt;=3,"Moyenne",IF(O65&lt;=4,"Forte",IF(O65&lt;=5,"Très forte","")))))</f>
        <v>Moyenne</v>
      </c>
      <c r="S65" s="313" t="str">
        <f aca="false">IF(P65&lt;=1,"Très faible",IF(P65&lt;=2,"Faible",IF(P65&lt;=3,"Moyenne",IF(P65&lt;=4,"Forte",IF(P65&lt;=5,"Très forte","")))))</f>
        <v>Moyenne</v>
      </c>
      <c r="T65" s="314" t="n">
        <f aca="false">-(1-(O65/N65))</f>
        <v>-0.205982255898085</v>
      </c>
      <c r="U65" s="315" t="n">
        <f aca="false">-(1-(P65/N65))</f>
        <v>-0.0957086935312533</v>
      </c>
      <c r="V65" s="316" t="n">
        <f aca="false">P65-N65</f>
        <v>-0.276807594432072</v>
      </c>
      <c r="W65" s="313" t="str">
        <f aca="false">IF(ABS(V65)&gt;0.6,"Très fort",IF(ABS(V65)&gt;0.47,"Fort",IF(ABS(V65)&gt;0.35,"Modéré",IF(ABS(V65)&gt;0.25,"Faible","NS"))))</f>
        <v>Faible</v>
      </c>
      <c r="Y65" s="317"/>
    </row>
    <row r="66" customFormat="false" ht="14.55" hidden="false" customHeight="false" outlineLevel="0" collapsed="false">
      <c r="A66" s="273"/>
      <c r="B66" s="238" t="s">
        <v>136</v>
      </c>
      <c r="C66" s="284" t="n">
        <f aca="false">C16*C$36/$K$36</f>
        <v>1.29168369765319</v>
      </c>
      <c r="D66" s="285" t="n">
        <f aca="false">D16*D$36/$K$36</f>
        <v>0.986906761962222</v>
      </c>
      <c r="E66" s="285" t="n">
        <f aca="false">E16*E$36/$K$36</f>
        <v>0.112536373199672</v>
      </c>
      <c r="F66" s="285" t="n">
        <f aca="false">F16*F$36/$K$36</f>
        <v>0</v>
      </c>
      <c r="G66" s="285" t="n">
        <f aca="false">G16*G$36/$K$36</f>
        <v>0</v>
      </c>
      <c r="H66" s="285" t="n">
        <f aca="false">H16*H$36/$K$36</f>
        <v>0.00242889961479556</v>
      </c>
      <c r="I66" s="285" t="n">
        <f aca="false">I16*I$36/$K$36</f>
        <v>0</v>
      </c>
      <c r="J66" s="285" t="n">
        <f aca="false">J16*J$36/$K$36</f>
        <v>0</v>
      </c>
      <c r="K66" s="282"/>
      <c r="M66" s="238" t="s">
        <v>136</v>
      </c>
      <c r="N66" s="309" t="n">
        <f aca="false">SUM(C50:J50)</f>
        <v>3.01999600156195</v>
      </c>
      <c r="O66" s="309" t="n">
        <f aca="false">SUM(C66:J66)</f>
        <v>2.39355573242988</v>
      </c>
      <c r="P66" s="310" t="n">
        <f aca="false">SUM(C83:J83)</f>
        <v>2.863216348934</v>
      </c>
      <c r="Q66" s="311" t="str">
        <f aca="false">IF(N66&lt;=1,"Très faible",IF(N66&lt;=2,"Faible",IF(N66&lt;=3,"Moyenne",IF(N66&lt;=4,"Forte",IF(N66&lt;=5,"Très forte","")))))</f>
        <v>Forte</v>
      </c>
      <c r="R66" s="312" t="str">
        <f aca="false">IF(O66&lt;=1,"Très faible",IF(O66&lt;=2,"Faible",IF(O66&lt;=3,"Moyenne",IF(O66&lt;=4,"Forte",IF(O66&lt;=5,"Très forte","")))))</f>
        <v>Moyenne</v>
      </c>
      <c r="S66" s="313" t="str">
        <f aca="false">IF(P66&lt;=1,"Très faible",IF(P66&lt;=2,"Faible",IF(P66&lt;=3,"Moyenne",IF(P66&lt;=4,"Forte",IF(P66&lt;=5,"Très forte","")))))</f>
        <v>Moyenne</v>
      </c>
      <c r="T66" s="314" t="n">
        <f aca="false">-(1-(O66/N66))</f>
        <v>-0.207430827328272</v>
      </c>
      <c r="U66" s="315" t="n">
        <f aca="false">-(1-(P66/N66))</f>
        <v>-0.0519138609941409</v>
      </c>
      <c r="V66" s="316" t="n">
        <f aca="false">P66-N66</f>
        <v>-0.156779652627948</v>
      </c>
      <c r="W66" s="313" t="str">
        <f aca="false">IF(ABS(V66)&gt;0.6,"Très fort",IF(ABS(V66)&gt;0.47,"Fort",IF(ABS(V66)&gt;0.35,"Modéré",IF(ABS(V66)&gt;0.25,"Faible","NS"))))</f>
        <v>NS</v>
      </c>
      <c r="Y66" s="317"/>
    </row>
    <row r="67" customFormat="false" ht="18.9" hidden="false" customHeight="true" outlineLevel="0" collapsed="false">
      <c r="A67" s="273"/>
      <c r="B67" s="238" t="s">
        <v>139</v>
      </c>
      <c r="C67" s="284" t="n">
        <f aca="false">C17*C$36/$K$36</f>
        <v>0.557818013335189</v>
      </c>
      <c r="D67" s="285" t="n">
        <f aca="false">D17*D$36/$K$36</f>
        <v>1.43101480484522</v>
      </c>
      <c r="E67" s="285" t="n">
        <f aca="false">E17*E$36/$K$36</f>
        <v>0.0562050293157595</v>
      </c>
      <c r="F67" s="285" t="n">
        <f aca="false">F17*F$36/$K$36</f>
        <v>0</v>
      </c>
      <c r="G67" s="285" t="n">
        <f aca="false">G17*G$36/$K$36</f>
        <v>0</v>
      </c>
      <c r="H67" s="285" t="n">
        <f aca="false">H17*H$36/$K$36</f>
        <v>0.00123524543246546</v>
      </c>
      <c r="I67" s="285" t="n">
        <f aca="false">I17*I$36/$K$36</f>
        <v>0</v>
      </c>
      <c r="J67" s="285" t="n">
        <f aca="false">J17*J$36/$K$36</f>
        <v>0</v>
      </c>
      <c r="K67" s="282"/>
      <c r="M67" s="238" t="s">
        <v>139</v>
      </c>
      <c r="N67" s="309" t="n">
        <f aca="false">SUM(C51:J51)</f>
        <v>2.59836679618482</v>
      </c>
      <c r="O67" s="309" t="n">
        <f aca="false">SUM(C67:J67)</f>
        <v>2.04627309292864</v>
      </c>
      <c r="P67" s="310" t="n">
        <f aca="false">SUM(C84:J84)</f>
        <v>2.41227000358471</v>
      </c>
      <c r="Q67" s="311" t="str">
        <f aca="false">IF(N67&lt;=1,"Très faible",IF(N67&lt;=2,"Faible",IF(N67&lt;=3,"Moyenne",IF(N67&lt;=4,"Forte",IF(N67&lt;=5,"Très forte","")))))</f>
        <v>Moyenne</v>
      </c>
      <c r="R67" s="312" t="str">
        <f aca="false">IF(O67&lt;=1,"Très faible",IF(O67&lt;=2,"Faible",IF(O67&lt;=3,"Moyenne",IF(O67&lt;=4,"Forte",IF(O67&lt;=5,"Très forte","")))))</f>
        <v>Moyenne</v>
      </c>
      <c r="S67" s="313" t="str">
        <f aca="false">IF(P67&lt;=1,"Très faible",IF(P67&lt;=2,"Faible",IF(P67&lt;=3,"Moyenne",IF(P67&lt;=4,"Forte",IF(P67&lt;=5,"Très forte","")))))</f>
        <v>Moyenne</v>
      </c>
      <c r="T67" s="314" t="n">
        <f aca="false">-(1-(O67/N67))</f>
        <v>-0.212477200704236</v>
      </c>
      <c r="U67" s="315" t="n">
        <f aca="false">-(1-(P67/N67))</f>
        <v>-0.0716206783712562</v>
      </c>
      <c r="V67" s="316" t="n">
        <f aca="false">P67-N67</f>
        <v>-0.186096792600104</v>
      </c>
      <c r="W67" s="313" t="str">
        <f aca="false">IF(ABS(V67)&gt;0.6,"Très fort",IF(ABS(V67)&gt;0.47,"Fort",IF(ABS(V67)&gt;0.35,"Modéré",IF(ABS(V67)&gt;0.25,"Faible","NS"))))</f>
        <v>NS</v>
      </c>
      <c r="Y67" s="317"/>
    </row>
    <row r="68" customFormat="false" ht="14.55" hidden="false" customHeight="false" outlineLevel="0" collapsed="false">
      <c r="A68" s="273"/>
      <c r="B68" s="238" t="s">
        <v>143</v>
      </c>
      <c r="C68" s="284" t="n">
        <f aca="false">C18*C$36/$K$36</f>
        <v>1.30174035055151</v>
      </c>
      <c r="D68" s="285" t="n">
        <f aca="false">D18*D$36/$K$36</f>
        <v>0.83900827648087</v>
      </c>
      <c r="E68" s="285" t="n">
        <f aca="false">E18*E$36/$K$36</f>
        <v>0.058912123884222</v>
      </c>
      <c r="F68" s="285" t="n">
        <f aca="false">F18*F$36/$K$36</f>
        <v>0</v>
      </c>
      <c r="G68" s="285" t="n">
        <f aca="false">G18*G$36/$K$36</f>
        <v>0</v>
      </c>
      <c r="H68" s="285" t="n">
        <f aca="false">H18*H$36/$K$36</f>
        <v>0.00203517891121734</v>
      </c>
      <c r="I68" s="285" t="n">
        <f aca="false">I18*I$36/$K$36</f>
        <v>0</v>
      </c>
      <c r="J68" s="285" t="n">
        <f aca="false">J18*J$36/$K$36</f>
        <v>0</v>
      </c>
      <c r="K68" s="282"/>
      <c r="M68" s="238" t="s">
        <v>143</v>
      </c>
      <c r="N68" s="309" t="n">
        <f aca="false">SUM(C52:J52)</f>
        <v>2.76184347402484</v>
      </c>
      <c r="O68" s="309" t="n">
        <f aca="false">SUM(C68:J68)</f>
        <v>2.20169592982782</v>
      </c>
      <c r="P68" s="310" t="n">
        <f aca="false">SUM(C85:J85)</f>
        <v>2.47894782950673</v>
      </c>
      <c r="Q68" s="311" t="str">
        <f aca="false">IF(N68&lt;=1,"Très faible",IF(N68&lt;=2,"Faible",IF(N68&lt;=3,"Moyenne",IF(N68&lt;=4,"Forte",IF(N68&lt;=5,"Très forte","")))))</f>
        <v>Moyenne</v>
      </c>
      <c r="R68" s="312" t="str">
        <f aca="false">IF(O68&lt;=1,"Très faible",IF(O68&lt;=2,"Faible",IF(O68&lt;=3,"Moyenne",IF(O68&lt;=4,"Forte",IF(O68&lt;=5,"Très forte","")))))</f>
        <v>Moyenne</v>
      </c>
      <c r="S68" s="313" t="str">
        <f aca="false">IF(P68&lt;=1,"Très faible",IF(P68&lt;=2,"Faible",IF(P68&lt;=3,"Moyenne",IF(P68&lt;=4,"Forte",IF(P68&lt;=5,"Très forte","")))))</f>
        <v>Moyenne</v>
      </c>
      <c r="T68" s="314" t="n">
        <f aca="false">-(1-(O68/N68))</f>
        <v>-0.202816542452611</v>
      </c>
      <c r="U68" s="315" t="n">
        <f aca="false">-(1-(P68/N68))</f>
        <v>-0.102430006326841</v>
      </c>
      <c r="V68" s="316" t="n">
        <f aca="false">P68-N68</f>
        <v>-0.282895644518108</v>
      </c>
      <c r="W68" s="313" t="str">
        <f aca="false">IF(ABS(V68)&gt;0.6,"Très fort",IF(ABS(V68)&gt;0.47,"Fort",IF(ABS(V68)&gt;0.35,"Modéré",IF(ABS(V68)&gt;0.25,"Faible","NS"))))</f>
        <v>Faible</v>
      </c>
      <c r="Y68" s="317"/>
    </row>
    <row r="69" customFormat="false" ht="14.55" hidden="false" customHeight="false" outlineLevel="0" collapsed="false">
      <c r="A69" s="273"/>
      <c r="B69" s="238" t="s">
        <v>144</v>
      </c>
      <c r="C69" s="284" t="n">
        <f aca="false">C19*C$36/$K$36</f>
        <v>1.37056205349546</v>
      </c>
      <c r="D69" s="285" t="n">
        <f aca="false">D19*D$36/$K$36</f>
        <v>0.981625655543695</v>
      </c>
      <c r="E69" s="285" t="n">
        <f aca="false">E19*E$36/$K$36</f>
        <v>0.0680860289908883</v>
      </c>
      <c r="F69" s="285" t="n">
        <f aca="false">F19*F$36/$K$36</f>
        <v>0</v>
      </c>
      <c r="G69" s="285" t="n">
        <f aca="false">G19*G$36/$K$36</f>
        <v>0</v>
      </c>
      <c r="H69" s="285" t="n">
        <f aca="false">H19*H$36/$K$36</f>
        <v>0.00244006899645736</v>
      </c>
      <c r="I69" s="285" t="n">
        <f aca="false">I19*I$36/$K$36</f>
        <v>0</v>
      </c>
      <c r="J69" s="285" t="n">
        <f aca="false">J19*J$36/$K$36</f>
        <v>0</v>
      </c>
      <c r="K69" s="282"/>
      <c r="M69" s="238" t="s">
        <v>144</v>
      </c>
      <c r="N69" s="309" t="n">
        <f aca="false">SUM(C53:J53)</f>
        <v>3.04278352683732</v>
      </c>
      <c r="O69" s="309" t="n">
        <f aca="false">SUM(C69:J69)</f>
        <v>2.4227138070265</v>
      </c>
      <c r="P69" s="310" t="n">
        <f aca="false">SUM(C86:J86)</f>
        <v>2.76463489185334</v>
      </c>
      <c r="Q69" s="311" t="str">
        <f aca="false">IF(N69&lt;=1,"Très faible",IF(N69&lt;=2,"Faible",IF(N69&lt;=3,"Moyenne",IF(N69&lt;=4,"Forte",IF(N69&lt;=5,"Très forte","")))))</f>
        <v>Forte</v>
      </c>
      <c r="R69" s="312" t="str">
        <f aca="false">IF(O69&lt;=1,"Très faible",IF(O69&lt;=2,"Faible",IF(O69&lt;=3,"Moyenne",IF(O69&lt;=4,"Forte",IF(O69&lt;=5,"Très forte","")))))</f>
        <v>Moyenne</v>
      </c>
      <c r="S69" s="313" t="str">
        <f aca="false">IF(P69&lt;=1,"Très faible",IF(P69&lt;=2,"Faible",IF(P69&lt;=3,"Moyenne",IF(P69&lt;=4,"Forte",IF(P69&lt;=5,"Très forte","")))))</f>
        <v>Moyenne</v>
      </c>
      <c r="T69" s="314" t="n">
        <f aca="false">-(1-(O69/N69))</f>
        <v>-0.203783711309665</v>
      </c>
      <c r="U69" s="315" t="n">
        <f aca="false">-(1-(P69/N69))</f>
        <v>-0.0914125610746597</v>
      </c>
      <c r="V69" s="316" t="n">
        <f aca="false">P69-N69</f>
        <v>-0.278148634983985</v>
      </c>
      <c r="W69" s="313" t="str">
        <f aca="false">IF(ABS(V69)&gt;0.6,"Très fort",IF(ABS(V69)&gt;0.47,"Fort",IF(ABS(V69)&gt;0.35,"Modéré",IF(ABS(V69)&gt;0.25,"Faible","NS"))))</f>
        <v>Faible</v>
      </c>
      <c r="Y69" s="317"/>
    </row>
    <row r="70" customFormat="false" ht="18.9" hidden="false" customHeight="true" outlineLevel="0" collapsed="false">
      <c r="A70" s="273"/>
      <c r="B70" s="238" t="s">
        <v>145</v>
      </c>
      <c r="C70" s="284" t="n">
        <f aca="false">C20*C$36/$K$36</f>
        <v>1.42691980631488</v>
      </c>
      <c r="D70" s="285" t="n">
        <f aca="false">D20*D$36/$K$36</f>
        <v>1.12396797698055</v>
      </c>
      <c r="E70" s="285" t="n">
        <f aca="false">E20*E$36/$K$36</f>
        <v>0.0780153447502358</v>
      </c>
      <c r="F70" s="285" t="n">
        <f aca="false">F20*F$36/$K$36</f>
        <v>0</v>
      </c>
      <c r="G70" s="285" t="n">
        <f aca="false">G20*G$36/$K$36</f>
        <v>0</v>
      </c>
      <c r="H70" s="285" t="n">
        <f aca="false">H20*H$36/$K$36</f>
        <v>0.000818598103370925</v>
      </c>
      <c r="I70" s="285" t="n">
        <f aca="false">I20*I$36/$K$36</f>
        <v>0</v>
      </c>
      <c r="J70" s="285" t="n">
        <f aca="false">J20*J$36/$K$36</f>
        <v>0</v>
      </c>
      <c r="K70" s="282"/>
      <c r="M70" s="238" t="s">
        <v>145</v>
      </c>
      <c r="N70" s="309" t="n">
        <f aca="false">SUM(C54:J54)</f>
        <v>3.30696463033199</v>
      </c>
      <c r="O70" s="309" t="n">
        <f aca="false">SUM(C70:J70)</f>
        <v>2.62972172614904</v>
      </c>
      <c r="P70" s="310" t="n">
        <f aca="false">SUM(C87:J87)</f>
        <v>2.9308087566063</v>
      </c>
      <c r="Q70" s="311" t="str">
        <f aca="false">IF(N70&lt;=1,"Très faible",IF(N70&lt;=2,"Faible",IF(N70&lt;=3,"Moyenne",IF(N70&lt;=4,"Forte",IF(N70&lt;=5,"Très forte","")))))</f>
        <v>Forte</v>
      </c>
      <c r="R70" s="312" t="str">
        <f aca="false">IF(O70&lt;=1,"Très faible",IF(O70&lt;=2,"Faible",IF(O70&lt;=3,"Moyenne",IF(O70&lt;=4,"Forte",IF(O70&lt;=5,"Très forte","")))))</f>
        <v>Moyenne</v>
      </c>
      <c r="S70" s="313" t="str">
        <f aca="false">IF(P70&lt;=1,"Très faible",IF(P70&lt;=2,"Faible",IF(P70&lt;=3,"Moyenne",IF(P70&lt;=4,"Forte",IF(P70&lt;=5,"Très forte","")))))</f>
        <v>Moyenne</v>
      </c>
      <c r="T70" s="314" t="n">
        <f aca="false">-(1-(O70/N70))</f>
        <v>-0.204792908267351</v>
      </c>
      <c r="U70" s="315" t="n">
        <f aca="false">-(1-(P70/N70))</f>
        <v>-0.113746566950107</v>
      </c>
      <c r="V70" s="316" t="n">
        <f aca="false">P70-N70</f>
        <v>-0.376155873725693</v>
      </c>
      <c r="W70" s="313" t="str">
        <f aca="false">IF(ABS(V70)&gt;0.6,"Très fort",IF(ABS(V70)&gt;0.47,"Fort",IF(ABS(V70)&gt;0.35,"Modéré",IF(ABS(V70)&gt;0.25,"Faible","NS"))))</f>
        <v>Modéré</v>
      </c>
      <c r="Y70" s="317"/>
      <c r="AE70" s="318"/>
      <c r="AF70" s="318"/>
      <c r="AG70" s="318"/>
      <c r="AH70" s="318"/>
    </row>
    <row r="71" customFormat="false" ht="14.55" hidden="false" customHeight="false" outlineLevel="0" collapsed="false">
      <c r="A71" s="273"/>
      <c r="B71" s="238" t="s">
        <v>146</v>
      </c>
      <c r="C71" s="284" t="n">
        <f aca="false">C21*C$36/$K$36</f>
        <v>1.44196653888399</v>
      </c>
      <c r="D71" s="285" t="n">
        <f aca="false">D21*D$36/$K$36</f>
        <v>0.800060116644234</v>
      </c>
      <c r="E71" s="285" t="n">
        <f aca="false">E21*E$36/$K$36</f>
        <v>0.0641936579570242</v>
      </c>
      <c r="F71" s="285" t="n">
        <f aca="false">F21*F$36/$K$36</f>
        <v>0</v>
      </c>
      <c r="G71" s="285" t="n">
        <f aca="false">G21*G$36/$K$36</f>
        <v>0</v>
      </c>
      <c r="H71" s="285" t="n">
        <f aca="false">H21*H$36/$K$36</f>
        <v>0.00153049921876209</v>
      </c>
      <c r="I71" s="285" t="n">
        <f aca="false">I21*I$36/$K$36</f>
        <v>0</v>
      </c>
      <c r="J71" s="285" t="n">
        <f aca="false">J21*J$36/$K$36</f>
        <v>0</v>
      </c>
      <c r="K71" s="282"/>
      <c r="M71" s="238" t="s">
        <v>146</v>
      </c>
      <c r="N71" s="309" t="n">
        <f aca="false">SUM(C55:J55)</f>
        <v>2.89188149520396</v>
      </c>
      <c r="O71" s="309" t="n">
        <f aca="false">SUM(C71:J71)</f>
        <v>2.30775081270401</v>
      </c>
      <c r="P71" s="310" t="n">
        <f aca="false">SUM(C88:J88)</f>
        <v>2.65287349284739</v>
      </c>
      <c r="Q71" s="311" t="str">
        <f aca="false">IF(N71&lt;=1,"Très faible",IF(N71&lt;=2,"Faible",IF(N71&lt;=3,"Moyenne",IF(N71&lt;=4,"Forte",IF(N71&lt;=5,"Très forte","")))))</f>
        <v>Moyenne</v>
      </c>
      <c r="R71" s="312" t="str">
        <f aca="false">IF(O71&lt;=1,"Très faible",IF(O71&lt;=2,"Faible",IF(O71&lt;=3,"Moyenne",IF(O71&lt;=4,"Forte",IF(O71&lt;=5,"Très forte","")))))</f>
        <v>Moyenne</v>
      </c>
      <c r="S71" s="313" t="str">
        <f aca="false">IF(P71&lt;=1,"Très faible",IF(P71&lt;=2,"Faible",IF(P71&lt;=3,"Moyenne",IF(P71&lt;=4,"Forte",IF(P71&lt;=5,"Très forte","")))))</f>
        <v>Moyenne</v>
      </c>
      <c r="T71" s="314" t="n">
        <f aca="false">-(1-(O71/N71))</f>
        <v>-0.201989840686315</v>
      </c>
      <c r="U71" s="315" t="n">
        <f aca="false">-(1-(P71/N71))</f>
        <v>-0.0826479241120199</v>
      </c>
      <c r="V71" s="316" t="n">
        <f aca="false">P71-N71</f>
        <v>-0.239008002356571</v>
      </c>
      <c r="W71" s="313" t="str">
        <f aca="false">IF(ABS(V71)&gt;0.6,"Très fort",IF(ABS(V71)&gt;0.47,"Fort",IF(ABS(V71)&gt;0.35,"Modéré",IF(ABS(V71)&gt;0.25,"Faible","NS"))))</f>
        <v>NS</v>
      </c>
      <c r="Y71" s="317"/>
      <c r="AE71" s="318"/>
      <c r="AF71" s="318"/>
      <c r="AG71" s="318"/>
      <c r="AH71" s="318"/>
    </row>
    <row r="72" customFormat="false" ht="15.3" hidden="false" customHeight="false" outlineLevel="0" collapsed="false">
      <c r="A72" s="273"/>
      <c r="B72" s="319" t="s">
        <v>147</v>
      </c>
      <c r="C72" s="284" t="n">
        <f aca="false">C22*C$36/$K$36</f>
        <v>1.41535578038706</v>
      </c>
      <c r="D72" s="285" t="n">
        <f aca="false">D22*D$36/$K$36</f>
        <v>1.02813790009437</v>
      </c>
      <c r="E72" s="285" t="n">
        <f aca="false">E22*E$36/$K$36</f>
        <v>0.0830604972076545</v>
      </c>
      <c r="F72" s="285" t="n">
        <f aca="false">F22*F$36/$K$36</f>
        <v>0</v>
      </c>
      <c r="G72" s="285" t="n">
        <f aca="false">G22*G$36/$K$36</f>
        <v>0</v>
      </c>
      <c r="H72" s="285" t="n">
        <f aca="false">H22*H$36/$K$36</f>
        <v>0.00275237078634303</v>
      </c>
      <c r="I72" s="285" t="n">
        <f aca="false">I22*I$36/$K$36</f>
        <v>0</v>
      </c>
      <c r="J72" s="285" t="n">
        <f aca="false">J22*J$36/$K$36</f>
        <v>0</v>
      </c>
      <c r="K72" s="282"/>
      <c r="M72" s="255" t="s">
        <v>147</v>
      </c>
      <c r="N72" s="320" t="n">
        <f aca="false">SUM(C56:J56)</f>
        <v>3.18023617306718</v>
      </c>
      <c r="O72" s="320" t="n">
        <f aca="false">SUM(C72:J72)</f>
        <v>2.52930654847542</v>
      </c>
      <c r="P72" s="321" t="n">
        <f aca="false">SUM(C89:J89)</f>
        <v>2.98032819833417</v>
      </c>
      <c r="Q72" s="322" t="str">
        <f aca="false">IF(N72&lt;=1,"Très faible",IF(N72&lt;=2,"Faible",IF(N72&lt;=3,"Moyenne",IF(N72&lt;=4,"Forte",IF(N72&lt;=5,"Très forte","")))))</f>
        <v>Forte</v>
      </c>
      <c r="R72" s="323" t="str">
        <f aca="false">IF(O72&lt;=1,"Très faible",IF(O72&lt;=2,"Faible",IF(O72&lt;=3,"Moyenne",IF(O72&lt;=4,"Forte",IF(O72&lt;=5,"Très forte","")))))</f>
        <v>Moyenne</v>
      </c>
      <c r="S72" s="324" t="str">
        <f aca="false">IF(P72&lt;=1,"Très faible",IF(P72&lt;=2,"Faible",IF(P72&lt;=3,"Moyenne",IF(P72&lt;=4,"Forte",IF(P72&lt;=5,"Très forte","")))))</f>
        <v>Moyenne</v>
      </c>
      <c r="T72" s="325" t="n">
        <f aca="false">-(1-(O72/N72))</f>
        <v>-0.204679649299117</v>
      </c>
      <c r="U72" s="326" t="n">
        <f aca="false">-(1-(P72/N72))</f>
        <v>-0.0628594745339968</v>
      </c>
      <c r="V72" s="327" t="n">
        <f aca="false">P72-N72</f>
        <v>-0.199907974733012</v>
      </c>
      <c r="W72" s="324" t="str">
        <f aca="false">IF(ABS(V72)&gt;0.6,"Très fort",IF(ABS(V72)&gt;0.47,"Fort",IF(ABS(V72)&gt;0.35,"Modéré",IF(ABS(V72)&gt;0.25,"Faible","NS"))))</f>
        <v>NS</v>
      </c>
      <c r="AA72" s="328"/>
      <c r="AB72" s="328"/>
      <c r="AC72" s="328"/>
      <c r="AE72" s="328"/>
      <c r="AF72" s="329"/>
      <c r="AG72" s="328"/>
      <c r="AH72" s="329"/>
    </row>
    <row r="73" customFormat="false" ht="14.55" hidden="false" customHeight="false" outlineLevel="0" collapsed="false">
      <c r="A73" s="273"/>
      <c r="B73" s="288"/>
      <c r="C73" s="289"/>
      <c r="D73" s="289"/>
      <c r="E73" s="289"/>
      <c r="F73" s="289"/>
      <c r="G73" s="289"/>
      <c r="H73" s="289"/>
      <c r="I73" s="289"/>
      <c r="J73" s="289"/>
      <c r="K73" s="282"/>
      <c r="Y73" s="278"/>
    </row>
    <row r="74" customFormat="false" ht="14.55" hidden="false" customHeight="false" outlineLevel="0" collapsed="false">
      <c r="A74" s="273"/>
      <c r="B74" s="288"/>
      <c r="C74" s="289"/>
      <c r="D74" s="289"/>
      <c r="E74" s="289"/>
      <c r="F74" s="289"/>
      <c r="G74" s="289"/>
      <c r="H74" s="289"/>
      <c r="I74" s="289"/>
      <c r="J74" s="289"/>
      <c r="K74" s="282"/>
      <c r="Y74" s="278"/>
    </row>
    <row r="75" customFormat="false" ht="15.3" hidden="false" customHeight="false" outlineLevel="0" collapsed="false">
      <c r="A75" s="273"/>
      <c r="B75" s="216" t="s">
        <v>233</v>
      </c>
      <c r="K75" s="282"/>
      <c r="Y75" s="278"/>
    </row>
    <row r="76" customFormat="false" ht="31.5" hidden="false" customHeight="true" outlineLevel="0" collapsed="false">
      <c r="A76" s="273"/>
      <c r="B76" s="263" t="s">
        <v>97</v>
      </c>
      <c r="C76" s="279" t="s">
        <v>67</v>
      </c>
      <c r="D76" s="280" t="s">
        <v>212</v>
      </c>
      <c r="E76" s="280" t="s">
        <v>73</v>
      </c>
      <c r="F76" s="280" t="s">
        <v>76</v>
      </c>
      <c r="G76" s="280" t="s">
        <v>77</v>
      </c>
      <c r="H76" s="280" t="s">
        <v>80</v>
      </c>
      <c r="I76" s="280" t="s">
        <v>83</v>
      </c>
      <c r="J76" s="281" t="s">
        <v>86</v>
      </c>
      <c r="K76" s="282"/>
      <c r="Y76" s="278"/>
    </row>
    <row r="77" customFormat="false" ht="14.55" hidden="false" customHeight="false" outlineLevel="0" collapsed="false">
      <c r="A77" s="273"/>
      <c r="B77" s="283" t="s">
        <v>115</v>
      </c>
      <c r="C77" s="284" t="n">
        <f aca="false">C10*C$37/$K$37</f>
        <v>1.5522278873881</v>
      </c>
      <c r="D77" s="285" t="n">
        <f aca="false">D10*D$37/$K$37</f>
        <v>0.950639552757389</v>
      </c>
      <c r="E77" s="285" t="n">
        <f aca="false">E10*E$37/$K$37</f>
        <v>0.104796520002676</v>
      </c>
      <c r="F77" s="285" t="n">
        <f aca="false">F10*F$37/$K$37</f>
        <v>0</v>
      </c>
      <c r="G77" s="285" t="n">
        <f aca="false">G10*G$37/$K$37</f>
        <v>0.000894187462465858</v>
      </c>
      <c r="H77" s="285" t="n">
        <f aca="false">H10*H$37/$K$37</f>
        <v>0.0176641186954728</v>
      </c>
      <c r="I77" s="285" t="n">
        <f aca="false">I10*I$37/$K$37</f>
        <v>0.22523490399574</v>
      </c>
      <c r="J77" s="285" t="n">
        <f aca="false">J10*J$37/$K$37</f>
        <v>0.237493223262834</v>
      </c>
      <c r="K77" s="282"/>
      <c r="Y77" s="278"/>
    </row>
    <row r="78" customFormat="false" ht="14.55" hidden="false" customHeight="false" outlineLevel="0" collapsed="false">
      <c r="A78" s="273"/>
      <c r="B78" s="286" t="s">
        <v>126</v>
      </c>
      <c r="C78" s="284" t="n">
        <f aca="false">C11*C$37/$K$37</f>
        <v>1.11714887089184</v>
      </c>
      <c r="D78" s="285" t="n">
        <f aca="false">D11*D$37/$K$37</f>
        <v>1.36138426491476</v>
      </c>
      <c r="E78" s="285" t="n">
        <f aca="false">E11*E$37/$K$37</f>
        <v>0.119947764463671</v>
      </c>
      <c r="F78" s="285" t="n">
        <f aca="false">F11*F$37/$K$37</f>
        <v>0</v>
      </c>
      <c r="G78" s="285" t="n">
        <f aca="false">G11*G$37/$K$37</f>
        <v>0.0175312831233355</v>
      </c>
      <c r="H78" s="285" t="n">
        <f aca="false">H11*H$37/$K$37</f>
        <v>0.047163074410117</v>
      </c>
      <c r="I78" s="285" t="n">
        <f aca="false">I11*I$37/$K$37</f>
        <v>0.340268200089792</v>
      </c>
      <c r="J78" s="285" t="n">
        <f aca="false">J11*J$37/$K$37</f>
        <v>0.174274728449071</v>
      </c>
      <c r="K78" s="282"/>
      <c r="Y78" s="278"/>
    </row>
    <row r="79" customFormat="false" ht="17.1" hidden="false" customHeight="true" outlineLevel="0" collapsed="false">
      <c r="A79" s="273"/>
      <c r="B79" s="286" t="s">
        <v>127</v>
      </c>
      <c r="C79" s="284" t="n">
        <f aca="false">C12*C$37/$K$37</f>
        <v>1.22519330590078</v>
      </c>
      <c r="D79" s="285" t="n">
        <f aca="false">D12*D$37/$K$37</f>
        <v>1.20786722552658</v>
      </c>
      <c r="E79" s="285" t="n">
        <f aca="false">E12*E$37/$K$37</f>
        <v>0.0993864219315006</v>
      </c>
      <c r="F79" s="285" t="n">
        <f aca="false">F12*F$37/$K$37</f>
        <v>0</v>
      </c>
      <c r="G79" s="285" t="n">
        <f aca="false">G12*G$37/$K$37</f>
        <v>0.000817790863730912</v>
      </c>
      <c r="H79" s="285" t="n">
        <f aca="false">H12*H$37/$K$37</f>
        <v>0.0170053043740881</v>
      </c>
      <c r="I79" s="285" t="n">
        <f aca="false">I12*I$37/$K$37</f>
        <v>0.347722183822838</v>
      </c>
      <c r="J79" s="285" t="n">
        <f aca="false">J12*J$37/$K$37</f>
        <v>0.183654790700156</v>
      </c>
      <c r="K79" s="282"/>
      <c r="Y79" s="278"/>
    </row>
    <row r="80" customFormat="false" ht="14.55" hidden="false" customHeight="false" outlineLevel="0" collapsed="false">
      <c r="A80" s="273"/>
      <c r="B80" s="286" t="s">
        <v>128</v>
      </c>
      <c r="C80" s="284" t="n">
        <f aca="false">C13*C$37/$K$37</f>
        <v>1.40765885569836</v>
      </c>
      <c r="D80" s="285" t="n">
        <f aca="false">D13*D$37/$K$37</f>
        <v>1.31790335497698</v>
      </c>
      <c r="E80" s="285" t="n">
        <f aca="false">E13*E$37/$K$37</f>
        <v>0.119940339809411</v>
      </c>
      <c r="F80" s="285" t="n">
        <f aca="false">F13*F$37/$K$37</f>
        <v>0</v>
      </c>
      <c r="G80" s="285" t="n">
        <f aca="false">G13*G$37/$K$37</f>
        <v>0.0009011326078054</v>
      </c>
      <c r="H80" s="285" t="n">
        <f aca="false">H13*H$37/$K$37</f>
        <v>0.0117184555636376</v>
      </c>
      <c r="I80" s="285" t="n">
        <f aca="false">I13*I$37/$K$37</f>
        <v>0.339920492393789</v>
      </c>
      <c r="J80" s="285" t="n">
        <f aca="false">J13*J$37/$K$37</f>
        <v>0.197172264739969</v>
      </c>
      <c r="K80" s="282"/>
      <c r="Y80" s="317"/>
    </row>
    <row r="81" customFormat="false" ht="14.55" hidden="false" customHeight="false" outlineLevel="0" collapsed="false">
      <c r="A81" s="273"/>
      <c r="B81" s="286" t="s">
        <v>134</v>
      </c>
      <c r="C81" s="284" t="n">
        <f aca="false">C14*C$37/$K$37</f>
        <v>0.216763585473818</v>
      </c>
      <c r="D81" s="285" t="n">
        <f aca="false">D14*D$37/$K$37</f>
        <v>1.57141823657501</v>
      </c>
      <c r="E81" s="285" t="n">
        <f aca="false">E14*E$37/$K$37</f>
        <v>0.0355121213281314</v>
      </c>
      <c r="F81" s="285" t="n">
        <f aca="false">F14*F$37/$K$37</f>
        <v>0</v>
      </c>
      <c r="G81" s="285" t="n">
        <f aca="false">G14*G$37/$K$37</f>
        <v>0.0043059901105152</v>
      </c>
      <c r="H81" s="285" t="n">
        <f aca="false">H14*H$37/$K$37</f>
        <v>0.00337710399040363</v>
      </c>
      <c r="I81" s="285" t="n">
        <f aca="false">I14*I$37/$K$37</f>
        <v>0.124254793948442</v>
      </c>
      <c r="J81" s="285" t="n">
        <f aca="false">J14*J$37/$K$37</f>
        <v>0.0400123403941022</v>
      </c>
      <c r="K81" s="282"/>
      <c r="X81" s="330"/>
      <c r="Y81" s="317"/>
    </row>
    <row r="82" customFormat="false" ht="14.55" hidden="false" customHeight="false" outlineLevel="0" collapsed="false">
      <c r="A82" s="273"/>
      <c r="B82" s="286" t="s">
        <v>135</v>
      </c>
      <c r="C82" s="284" t="n">
        <f aca="false">C15*C$37/$K$37</f>
        <v>1.29185519294627</v>
      </c>
      <c r="D82" s="285" t="n">
        <f aca="false">D15*D$37/$K$37</f>
        <v>0.904820959489615</v>
      </c>
      <c r="E82" s="285" t="n">
        <f aca="false">E15*E$37/$K$37</f>
        <v>0.0965650533124979</v>
      </c>
      <c r="F82" s="285" t="n">
        <f aca="false">F15*F$37/$K$37</f>
        <v>0</v>
      </c>
      <c r="G82" s="285" t="n">
        <f aca="false">G15*G$37/$K$37</f>
        <v>0</v>
      </c>
      <c r="H82" s="285" t="n">
        <f aca="false">H15*H$37/$K$37</f>
        <v>0.0238983533895674</v>
      </c>
      <c r="I82" s="285" t="n">
        <f aca="false">I15*I$37/$K$37</f>
        <v>0.140502884826211</v>
      </c>
      <c r="J82" s="285" t="n">
        <f aca="false">J15*J$37/$K$37</f>
        <v>0.157738583337297</v>
      </c>
      <c r="K82" s="282"/>
      <c r="X82" s="330"/>
      <c r="Y82" s="317"/>
    </row>
    <row r="83" customFormat="false" ht="14.55" hidden="false" customHeight="false" outlineLevel="0" collapsed="false">
      <c r="A83" s="273"/>
      <c r="B83" s="286" t="s">
        <v>136</v>
      </c>
      <c r="C83" s="284" t="n">
        <f aca="false">C16*C$37/$K$37</f>
        <v>1.29124794903593</v>
      </c>
      <c r="D83" s="285" t="n">
        <f aca="false">D16*D$37/$K$37</f>
        <v>0.986777386823327</v>
      </c>
      <c r="E83" s="285" t="n">
        <f aca="false">E16*E$37/$K$37</f>
        <v>0.112451338545286</v>
      </c>
      <c r="F83" s="285" t="n">
        <f aca="false">F16*F$37/$K$37</f>
        <v>0</v>
      </c>
      <c r="G83" s="285" t="n">
        <f aca="false">G16*G$37/$K$37</f>
        <v>0.0070562676649733</v>
      </c>
      <c r="H83" s="285" t="n">
        <f aca="false">H16*H$37/$K$37</f>
        <v>0.0224963311767033</v>
      </c>
      <c r="I83" s="285" t="n">
        <f aca="false">I16*I$37/$K$37</f>
        <v>0.253232617434248</v>
      </c>
      <c r="J83" s="285" t="n">
        <f aca="false">J16*J$37/$K$37</f>
        <v>0.189954458253528</v>
      </c>
      <c r="K83" s="282"/>
      <c r="X83" s="330"/>
      <c r="Y83" s="317"/>
    </row>
    <row r="84" customFormat="false" ht="18.9" hidden="false" customHeight="true" outlineLevel="0" collapsed="false">
      <c r="A84" s="273"/>
      <c r="B84" s="286" t="s">
        <v>139</v>
      </c>
      <c r="C84" s="284" t="n">
        <f aca="false">C17*C$37/$K$37</f>
        <v>0.557629833807621</v>
      </c>
      <c r="D84" s="285" t="n">
        <f aca="false">D17*D$37/$K$37</f>
        <v>1.43082721089382</v>
      </c>
      <c r="E84" s="285" t="n">
        <f aca="false">E17*E$37/$K$37</f>
        <v>0.0561625597114286</v>
      </c>
      <c r="F84" s="285" t="n">
        <f aca="false">F17*F$37/$K$37</f>
        <v>0</v>
      </c>
      <c r="G84" s="285" t="n">
        <f aca="false">G17*G$37/$K$37</f>
        <v>0.000908077753144941</v>
      </c>
      <c r="H84" s="285" t="n">
        <f aca="false">H17*H$37/$K$37</f>
        <v>0.0114407734942936</v>
      </c>
      <c r="I84" s="285" t="n">
        <f aca="false">I17*I$37/$K$37</f>
        <v>0.282193770947096</v>
      </c>
      <c r="J84" s="285" t="n">
        <f aca="false">J17*J$37/$K$37</f>
        <v>0.0731077769773072</v>
      </c>
      <c r="K84" s="282"/>
      <c r="M84" s="331"/>
      <c r="N84" s="331"/>
      <c r="O84" s="331"/>
      <c r="P84" s="331"/>
      <c r="Q84" s="331"/>
      <c r="R84" s="331"/>
      <c r="S84" s="331"/>
      <c r="T84" s="332"/>
      <c r="U84" s="332"/>
      <c r="V84" s="332"/>
      <c r="W84" s="332"/>
      <c r="X84" s="333"/>
      <c r="Y84" s="317"/>
    </row>
    <row r="85" customFormat="false" ht="14.55" hidden="false" customHeight="false" outlineLevel="0" collapsed="false">
      <c r="A85" s="273"/>
      <c r="B85" s="286" t="s">
        <v>143</v>
      </c>
      <c r="C85" s="284" t="n">
        <f aca="false">C18*C$37/$K$37</f>
        <v>1.30130120932923</v>
      </c>
      <c r="D85" s="285" t="n">
        <f aca="false">D18*D$37/$K$37</f>
        <v>0.838898289583944</v>
      </c>
      <c r="E85" s="285" t="n">
        <f aca="false">E18*E$37/$K$37</f>
        <v>0.058867608747016</v>
      </c>
      <c r="F85" s="285" t="n">
        <f aca="false">F18*F$37/$K$37</f>
        <v>0</v>
      </c>
      <c r="G85" s="285" t="n">
        <f aca="false">G18*G$37/$K$37</f>
        <v>0.0104489711633389</v>
      </c>
      <c r="H85" s="285" t="n">
        <f aca="false">H18*H$37/$K$37</f>
        <v>0.0188497122366423</v>
      </c>
      <c r="I85" s="285" t="n">
        <f aca="false">I18*I$37/$K$37</f>
        <v>0.133881950781503</v>
      </c>
      <c r="J85" s="285" t="n">
        <f aca="false">J18*J$37/$K$37</f>
        <v>0.116700087665058</v>
      </c>
      <c r="K85" s="282"/>
      <c r="M85" s="331"/>
      <c r="N85" s="329"/>
      <c r="O85" s="329"/>
      <c r="P85" s="329"/>
      <c r="Q85" s="329"/>
      <c r="R85" s="329"/>
      <c r="S85" s="329"/>
      <c r="T85" s="329"/>
      <c r="U85" s="329"/>
      <c r="V85" s="334"/>
      <c r="W85" s="329"/>
      <c r="X85" s="335"/>
      <c r="Y85" s="336"/>
      <c r="Z85" s="337"/>
      <c r="AA85" s="337"/>
      <c r="AB85" s="337"/>
      <c r="AC85" s="3"/>
      <c r="AD85" s="3"/>
      <c r="AE85" s="3"/>
    </row>
    <row r="86" customFormat="false" ht="14.55" hidden="false" customHeight="false" outlineLevel="0" collapsed="false">
      <c r="A86" s="273"/>
      <c r="B86" s="286" t="s">
        <v>144</v>
      </c>
      <c r="C86" s="284" t="n">
        <f aca="false">C19*C$37/$K$37</f>
        <v>1.37009969531849</v>
      </c>
      <c r="D86" s="285" t="n">
        <f aca="false">D19*D$37/$K$37</f>
        <v>0.981496972713236</v>
      </c>
      <c r="E86" s="285" t="n">
        <f aca="false">E19*E$37/$K$37</f>
        <v>0.0680345818740215</v>
      </c>
      <c r="F86" s="285" t="n">
        <f aca="false">F19*F$37/$K$37</f>
        <v>0</v>
      </c>
      <c r="G86" s="285" t="n">
        <f aca="false">G19*G$37/$K$37</f>
        <v>0.0165624353484696</v>
      </c>
      <c r="H86" s="285" t="n">
        <f aca="false">H19*H$37/$K$37</f>
        <v>0.0225997813594001</v>
      </c>
      <c r="I86" s="285" t="n">
        <f aca="false">I19*I$37/$K$37</f>
        <v>0.180264708646126</v>
      </c>
      <c r="J86" s="285" t="n">
        <f aca="false">J19*J$37/$K$37</f>
        <v>0.125576716593599</v>
      </c>
      <c r="K86" s="282"/>
      <c r="M86" s="259"/>
      <c r="N86" s="262"/>
      <c r="O86" s="262"/>
      <c r="P86" s="262"/>
      <c r="Q86" s="263"/>
      <c r="R86" s="263"/>
      <c r="S86" s="263"/>
      <c r="T86" s="338"/>
      <c r="U86" s="338"/>
      <c r="V86" s="339"/>
      <c r="W86" s="263"/>
      <c r="X86" s="340"/>
      <c r="Y86" s="336"/>
      <c r="Z86" s="337"/>
      <c r="AA86" s="337"/>
      <c r="AB86" s="337"/>
      <c r="AC86" s="3"/>
      <c r="AD86" s="3"/>
      <c r="AE86" s="3"/>
    </row>
    <row r="87" customFormat="false" ht="18.9" hidden="false" customHeight="true" outlineLevel="0" collapsed="false">
      <c r="A87" s="273"/>
      <c r="B87" s="286" t="s">
        <v>145</v>
      </c>
      <c r="C87" s="284" t="n">
        <f aca="false">C20*C$37/$K$37</f>
        <v>1.4264384358883</v>
      </c>
      <c r="D87" s="285" t="n">
        <f aca="false">D20*D$37/$K$37</f>
        <v>1.12382063427429</v>
      </c>
      <c r="E87" s="285" t="n">
        <f aca="false">E20*E$37/$K$37</f>
        <v>0.0779563948508475</v>
      </c>
      <c r="F87" s="285" t="n">
        <f aca="false">F20*F$37/$K$37</f>
        <v>0</v>
      </c>
      <c r="G87" s="285" t="n">
        <f aca="false">G20*G$37/$K$37</f>
        <v>0.00875435570049099</v>
      </c>
      <c r="H87" s="285" t="n">
        <f aca="false">H20*H$37/$K$37</f>
        <v>0.00758180944238139</v>
      </c>
      <c r="I87" s="285" t="n">
        <f aca="false">I20*I$37/$K$37</f>
        <v>0.157308756799649</v>
      </c>
      <c r="J87" s="285" t="n">
        <f aca="false">J20*J$37/$K$37</f>
        <v>0.128948369650334</v>
      </c>
      <c r="K87" s="282"/>
      <c r="M87" s="259"/>
      <c r="N87" s="262"/>
      <c r="O87" s="262"/>
      <c r="P87" s="262"/>
      <c r="Q87" s="263"/>
      <c r="R87" s="263"/>
      <c r="S87" s="263"/>
      <c r="T87" s="338"/>
      <c r="U87" s="338"/>
      <c r="V87" s="339"/>
      <c r="W87" s="263"/>
      <c r="X87" s="340"/>
      <c r="Y87" s="336"/>
      <c r="Z87" s="337"/>
      <c r="AA87" s="337"/>
      <c r="AB87" s="337"/>
      <c r="AC87" s="3"/>
      <c r="AD87" s="3"/>
      <c r="AE87" s="3"/>
    </row>
    <row r="88" customFormat="false" ht="15.3" hidden="false" customHeight="false" outlineLevel="0" collapsed="false">
      <c r="A88" s="273"/>
      <c r="B88" s="286" t="s">
        <v>146</v>
      </c>
      <c r="C88" s="284" t="n">
        <f aca="false">C21*C$37/$K$37</f>
        <v>1.44148009245241</v>
      </c>
      <c r="D88" s="285" t="n">
        <f aca="false">D21*D$37/$K$37</f>
        <v>0.79995523552202</v>
      </c>
      <c r="E88" s="285" t="n">
        <f aca="false">E21*E$37/$K$37</f>
        <v>0.0641451519907934</v>
      </c>
      <c r="F88" s="285" t="n">
        <f aca="false">F21*F$37/$K$37</f>
        <v>0</v>
      </c>
      <c r="G88" s="285" t="n">
        <f aca="false">G21*G$37/$K$37</f>
        <v>0.0155571255605711</v>
      </c>
      <c r="H88" s="285" t="n">
        <f aca="false">H21*H$37/$K$37</f>
        <v>0.0141753974026858</v>
      </c>
      <c r="I88" s="285" t="n">
        <f aca="false">I21*I$37/$K$37</f>
        <v>0.150890652244276</v>
      </c>
      <c r="J88" s="285" t="n">
        <f aca="false">J21*J$37/$K$37</f>
        <v>0.166669837674629</v>
      </c>
      <c r="K88" s="282"/>
      <c r="M88" s="259"/>
      <c r="N88" s="262"/>
      <c r="O88" s="262"/>
      <c r="P88" s="262"/>
      <c r="Q88" s="263"/>
      <c r="R88" s="263"/>
      <c r="S88" s="263"/>
      <c r="T88" s="338"/>
      <c r="U88" s="338"/>
      <c r="V88" s="339"/>
      <c r="W88" s="263"/>
      <c r="X88" s="278"/>
      <c r="Y88" s="336"/>
      <c r="Z88" s="337"/>
      <c r="AA88" s="337"/>
      <c r="AB88" s="337"/>
      <c r="AC88" s="3"/>
      <c r="AD88" s="3"/>
      <c r="AE88" s="3"/>
    </row>
    <row r="89" customFormat="false" ht="15.3" hidden="false" customHeight="false" outlineLevel="0" collapsed="false">
      <c r="A89" s="273"/>
      <c r="B89" s="287" t="s">
        <v>147</v>
      </c>
      <c r="C89" s="284" t="n">
        <f aca="false">C22*C$37/$K$37</f>
        <v>1.41487831107677</v>
      </c>
      <c r="D89" s="285" t="n">
        <f aca="false">D22*D$37/$K$37</f>
        <v>1.02800311990159</v>
      </c>
      <c r="E89" s="285" t="n">
        <f aca="false">E22*E$37/$K$37</f>
        <v>0.0829977350937497</v>
      </c>
      <c r="F89" s="285" t="n">
        <f aca="false">F22*F$37/$K$37</f>
        <v>0</v>
      </c>
      <c r="G89" s="285" t="n">
        <f aca="false">G22*G$37/$K$37</f>
        <v>0.0171197832619677</v>
      </c>
      <c r="H89" s="285" t="n">
        <f aca="false">H22*H$37/$K$37</f>
        <v>0.0254923029150661</v>
      </c>
      <c r="I89" s="285" t="n">
        <f aca="false">I22*I$37/$K$37</f>
        <v>0.25563759566493</v>
      </c>
      <c r="J89" s="285" t="n">
        <f aca="false">J22*J$37/$K$37</f>
        <v>0.156199350420092</v>
      </c>
      <c r="K89" s="341"/>
      <c r="M89" s="259"/>
      <c r="N89" s="262"/>
      <c r="O89" s="262"/>
      <c r="P89" s="262"/>
      <c r="Q89" s="263"/>
      <c r="R89" s="263"/>
      <c r="S89" s="263"/>
      <c r="T89" s="338"/>
      <c r="U89" s="338"/>
      <c r="V89" s="339"/>
      <c r="W89" s="263"/>
      <c r="X89" s="278"/>
      <c r="Y89" s="342" t="s">
        <v>225</v>
      </c>
      <c r="Z89" s="343" t="s">
        <v>234</v>
      </c>
      <c r="AA89" s="344" t="s">
        <v>235</v>
      </c>
      <c r="AB89" s="337"/>
      <c r="AC89" s="3"/>
      <c r="AD89" s="3"/>
      <c r="AE89" s="3"/>
    </row>
    <row r="90" customFormat="false" ht="14.55" hidden="false" customHeight="false" outlineLevel="0" collapsed="false">
      <c r="M90" s="259"/>
      <c r="N90" s="262"/>
      <c r="O90" s="262"/>
      <c r="P90" s="262"/>
      <c r="Q90" s="263"/>
      <c r="R90" s="263"/>
      <c r="S90" s="263"/>
      <c r="T90" s="338"/>
      <c r="U90" s="338"/>
      <c r="V90" s="339"/>
      <c r="W90" s="263"/>
      <c r="X90" s="278"/>
      <c r="Y90" s="345" t="s">
        <v>115</v>
      </c>
      <c r="Z90" s="346" t="n">
        <f aca="false">V111</f>
        <v>-0.907735895344655</v>
      </c>
      <c r="AA90" s="347" t="n">
        <f aca="false">V60</f>
        <v>-0.193499029016325</v>
      </c>
      <c r="AB90" s="337"/>
      <c r="AC90" s="3"/>
      <c r="AD90" s="3"/>
      <c r="AE90" s="3"/>
    </row>
    <row r="91" customFormat="false" ht="14.55" hidden="false" customHeight="false" outlineLevel="0" collapsed="false">
      <c r="M91" s="259"/>
      <c r="N91" s="262"/>
      <c r="O91" s="262"/>
      <c r="P91" s="262"/>
      <c r="Q91" s="263"/>
      <c r="R91" s="263"/>
      <c r="S91" s="263"/>
      <c r="T91" s="338"/>
      <c r="U91" s="338"/>
      <c r="V91" s="339"/>
      <c r="W91" s="263"/>
      <c r="X91" s="278"/>
      <c r="Y91" s="348" t="s">
        <v>126</v>
      </c>
      <c r="Z91" s="349" t="n">
        <f aca="false">V112</f>
        <v>-0.566538225239528</v>
      </c>
      <c r="AA91" s="350" t="n">
        <f aca="false">V61</f>
        <v>-0.120776655741928</v>
      </c>
      <c r="AB91" s="337"/>
      <c r="AC91" s="3"/>
      <c r="AD91" s="3"/>
      <c r="AE91" s="3"/>
    </row>
    <row r="92" customFormat="false" ht="17.1" hidden="false" customHeight="true" outlineLevel="0" collapsed="false">
      <c r="X92" s="278"/>
      <c r="Y92" s="348" t="s">
        <v>127</v>
      </c>
      <c r="Z92" s="349" t="n">
        <f aca="false">V113</f>
        <v>-0.556706087503648</v>
      </c>
      <c r="AA92" s="350" t="n">
        <f aca="false">V62</f>
        <v>-0.11889002177866</v>
      </c>
      <c r="AB92" s="337"/>
      <c r="AC92" s="3"/>
      <c r="AD92" s="3"/>
      <c r="AE92" s="3"/>
    </row>
    <row r="93" customFormat="false" ht="15.3" hidden="false" customHeight="true" outlineLevel="0" collapsed="false">
      <c r="A93" s="351" t="s">
        <v>236</v>
      </c>
      <c r="B93" s="274" t="s">
        <v>237</v>
      </c>
      <c r="C93" s="275"/>
      <c r="D93" s="275"/>
      <c r="E93" s="275"/>
      <c r="F93" s="275"/>
      <c r="G93" s="275"/>
      <c r="H93" s="275"/>
      <c r="I93" s="352"/>
      <c r="J93" s="352"/>
      <c r="K93" s="353"/>
      <c r="X93" s="278"/>
      <c r="Y93" s="348" t="s">
        <v>128</v>
      </c>
      <c r="Z93" s="349" t="n">
        <f aca="false">V114</f>
        <v>-0.940261728011584</v>
      </c>
      <c r="AA93" s="350" t="n">
        <f aca="false">V63</f>
        <v>-0.200609153604795</v>
      </c>
      <c r="AB93" s="337"/>
      <c r="AC93" s="3"/>
      <c r="AD93" s="3"/>
      <c r="AE93" s="3"/>
    </row>
    <row r="94" customFormat="false" ht="29.9" hidden="false" customHeight="false" outlineLevel="0" collapsed="false">
      <c r="A94" s="351"/>
      <c r="B94" s="263" t="s">
        <v>97</v>
      </c>
      <c r="C94" s="279" t="s">
        <v>67</v>
      </c>
      <c r="D94" s="280" t="s">
        <v>212</v>
      </c>
      <c r="E94" s="280" t="s">
        <v>73</v>
      </c>
      <c r="F94" s="280" t="s">
        <v>76</v>
      </c>
      <c r="G94" s="280" t="s">
        <v>77</v>
      </c>
      <c r="H94" s="280" t="s">
        <v>80</v>
      </c>
      <c r="I94" s="280" t="s">
        <v>83</v>
      </c>
      <c r="J94" s="281" t="s">
        <v>86</v>
      </c>
      <c r="K94" s="354"/>
      <c r="X94" s="278"/>
      <c r="Y94" s="348" t="s">
        <v>134</v>
      </c>
      <c r="Z94" s="349" t="n">
        <f aca="false">V115</f>
        <v>-1.55372414640941</v>
      </c>
      <c r="AA94" s="350" t="n">
        <f aca="false">V64</f>
        <v>-0.330917722778866</v>
      </c>
      <c r="AB94" s="337"/>
      <c r="AC94" s="3"/>
      <c r="AD94" s="3"/>
      <c r="AE94" s="3"/>
    </row>
    <row r="95" customFormat="false" ht="14.55" hidden="false" customHeight="false" outlineLevel="0" collapsed="false">
      <c r="A95" s="351"/>
      <c r="B95" s="355" t="s">
        <v>115</v>
      </c>
      <c r="C95" s="284" t="n">
        <f aca="false">C10*C$28/$K$28</f>
        <v>1.66922274121255</v>
      </c>
      <c r="D95" s="285" t="n">
        <f aca="false">D10*D$28/$K$28</f>
        <v>1.23443279438184</v>
      </c>
      <c r="E95" s="285" t="n">
        <f aca="false">E10*E$28/$K$28</f>
        <v>0.254339085778576</v>
      </c>
      <c r="F95" s="285" t="n">
        <f aca="false">F10*F$28/$K$28</f>
        <v>0</v>
      </c>
      <c r="G95" s="285" t="n">
        <f aca="false">G10*G$28/$K$28</f>
        <v>0</v>
      </c>
      <c r="H95" s="285" t="n">
        <f aca="false">H10*H$28/$K$28</f>
        <v>0.00989046763569056</v>
      </c>
      <c r="I95" s="285" t="n">
        <f aca="false">I10*I$28/$K$28</f>
        <v>0</v>
      </c>
      <c r="J95" s="285" t="n">
        <f aca="false">J10*J$28/$K$28</f>
        <v>0</v>
      </c>
      <c r="K95" s="354"/>
      <c r="X95" s="278"/>
      <c r="Y95" s="348" t="s">
        <v>135</v>
      </c>
      <c r="Z95" s="349" t="n">
        <f aca="false">V116</f>
        <v>-1.29953620030643</v>
      </c>
      <c r="AA95" s="350" t="n">
        <f aca="false">V65</f>
        <v>-0.276807594432072</v>
      </c>
      <c r="AB95" s="337"/>
      <c r="AC95" s="3"/>
      <c r="AD95" s="3"/>
      <c r="AE95" s="3"/>
    </row>
    <row r="96" customFormat="false" ht="14.55" hidden="false" customHeight="false" outlineLevel="0" collapsed="false">
      <c r="A96" s="351"/>
      <c r="B96" s="355" t="s">
        <v>126</v>
      </c>
      <c r="C96" s="284" t="n">
        <f aca="false">C11*C$28/$K$28</f>
        <v>1.20135085560818</v>
      </c>
      <c r="D96" s="285" t="n">
        <f aca="false">D11*D$28/$K$28</f>
        <v>1.76779661386031</v>
      </c>
      <c r="E96" s="285" t="n">
        <f aca="false">E11*E$28/$K$28</f>
        <v>0.291110857059902</v>
      </c>
      <c r="F96" s="285" t="n">
        <f aca="false">F11*F$28/$K$28</f>
        <v>0</v>
      </c>
      <c r="G96" s="285" t="n">
        <f aca="false">G11*G$28/$K$28</f>
        <v>0</v>
      </c>
      <c r="H96" s="285" t="n">
        <f aca="false">H11*H$28/$K$28</f>
        <v>0.0264074799934672</v>
      </c>
      <c r="I96" s="285" t="n">
        <f aca="false">I11*I$28/$K$28</f>
        <v>0</v>
      </c>
      <c r="J96" s="285" t="n">
        <f aca="false">J11*J$28/$K$28</f>
        <v>0</v>
      </c>
      <c r="K96" s="354"/>
      <c r="X96" s="278"/>
      <c r="Y96" s="348" t="s">
        <v>136</v>
      </c>
      <c r="Z96" s="349" t="n">
        <f aca="false">V117</f>
        <v>-0.735254060229426</v>
      </c>
      <c r="AA96" s="350" t="n">
        <f aca="false">V66</f>
        <v>-0.156779652627948</v>
      </c>
      <c r="AB96" s="337"/>
      <c r="AC96" s="3"/>
      <c r="AD96" s="3"/>
      <c r="AE96" s="3"/>
    </row>
    <row r="97" customFormat="false" ht="14.55" hidden="false" customHeight="false" outlineLevel="0" collapsed="false">
      <c r="A97" s="351"/>
      <c r="B97" s="355" t="s">
        <v>127</v>
      </c>
      <c r="C97" s="284" t="n">
        <f aca="false">C12*C$28/$K$28</f>
        <v>1.31753883898597</v>
      </c>
      <c r="D97" s="285" t="n">
        <f aca="false">D12*D$28/$K$28</f>
        <v>1.56845032391529</v>
      </c>
      <c r="E97" s="285" t="n">
        <f aca="false">E12*E$28/$K$28</f>
        <v>0.241208884533725</v>
      </c>
      <c r="F97" s="285" t="n">
        <f aca="false">F12*F$28/$K$28</f>
        <v>0</v>
      </c>
      <c r="G97" s="285" t="n">
        <f aca="false">G12*G$28/$K$28</f>
        <v>0</v>
      </c>
      <c r="H97" s="285" t="n">
        <f aca="false">H12*H$28/$K$28</f>
        <v>0.00952158527954707</v>
      </c>
      <c r="I97" s="285" t="n">
        <f aca="false">I12*I$28/$K$28</f>
        <v>0</v>
      </c>
      <c r="J97" s="285" t="n">
        <f aca="false">J12*J$28/$K$28</f>
        <v>0</v>
      </c>
      <c r="K97" s="354"/>
      <c r="X97" s="278"/>
      <c r="Y97" s="348" t="s">
        <v>139</v>
      </c>
      <c r="Z97" s="349" t="n">
        <f aca="false">V118</f>
        <v>-0.872740888818161</v>
      </c>
      <c r="AA97" s="350" t="n">
        <f aca="false">V67</f>
        <v>-0.186096792600104</v>
      </c>
      <c r="AB97" s="337"/>
      <c r="AC97" s="3"/>
      <c r="AD97" s="3"/>
      <c r="AE97" s="3"/>
    </row>
    <row r="98" customFormat="false" ht="14.55" hidden="false" customHeight="false" outlineLevel="0" collapsed="false">
      <c r="A98" s="351"/>
      <c r="B98" s="355" t="s">
        <v>128</v>
      </c>
      <c r="C98" s="284" t="n">
        <f aca="false">C13*C$28/$K$28</f>
        <v>1.51375722140563</v>
      </c>
      <c r="D98" s="285" t="n">
        <f aca="false">D13*D$28/$K$28</f>
        <v>1.71133540203604</v>
      </c>
      <c r="E98" s="285" t="n">
        <f aca="false">E13*E$28/$K$28</f>
        <v>0.291092837570545</v>
      </c>
      <c r="F98" s="285" t="n">
        <f aca="false">F13*F$28/$K$28</f>
        <v>0</v>
      </c>
      <c r="G98" s="285" t="n">
        <f aca="false">G13*G$28/$K$28</f>
        <v>0</v>
      </c>
      <c r="H98" s="285" t="n">
        <f aca="false">H13*H$28/$K$28</f>
        <v>0.00656138058685829</v>
      </c>
      <c r="I98" s="285" t="n">
        <f aca="false">I13*I$28/$K$28</f>
        <v>0</v>
      </c>
      <c r="J98" s="285" t="n">
        <f aca="false">J13*J$28/$K$28</f>
        <v>0</v>
      </c>
      <c r="K98" s="354"/>
      <c r="Y98" s="348" t="s">
        <v>143</v>
      </c>
      <c r="Z98" s="349" t="n">
        <f aca="false">V119</f>
        <v>-1.32798594383072</v>
      </c>
      <c r="AA98" s="350" t="n">
        <f aca="false">V68</f>
        <v>-0.282895644518108</v>
      </c>
      <c r="AB98" s="337"/>
      <c r="AC98" s="3"/>
      <c r="AD98" s="3"/>
      <c r="AE98" s="3"/>
    </row>
    <row r="99" customFormat="false" ht="14.55" hidden="false" customHeight="false" outlineLevel="0" collapsed="false">
      <c r="A99" s="351"/>
      <c r="B99" s="355" t="s">
        <v>134</v>
      </c>
      <c r="C99" s="284" t="n">
        <f aca="false">C14*C$28/$K$28</f>
        <v>0.233101537009817</v>
      </c>
      <c r="D99" s="285" t="n">
        <f aca="false">D14*D$28/$K$28</f>
        <v>2.04053176547444</v>
      </c>
      <c r="E99" s="285" t="n">
        <f aca="false">E14*E$28/$K$28</f>
        <v>0.0861872175948609</v>
      </c>
      <c r="F99" s="285" t="n">
        <f aca="false">F14*F$28/$K$28</f>
        <v>0</v>
      </c>
      <c r="G99" s="285" t="n">
        <f aca="false">G14*G$28/$K$28</f>
        <v>0</v>
      </c>
      <c r="H99" s="285" t="n">
        <f aca="false">H14*H$28/$K$28</f>
        <v>0.00189090315204965</v>
      </c>
      <c r="I99" s="285" t="n">
        <f aca="false">I14*I$28/$K$28</f>
        <v>0</v>
      </c>
      <c r="J99" s="285" t="n">
        <f aca="false">J14*J$28/$K$28</f>
        <v>0</v>
      </c>
      <c r="K99" s="354"/>
      <c r="X99" s="330"/>
      <c r="Y99" s="348" t="s">
        <v>144</v>
      </c>
      <c r="Z99" s="349" t="n">
        <f aca="false">V120</f>
        <v>-1.30553908815244</v>
      </c>
      <c r="AA99" s="350" t="n">
        <f aca="false">V69</f>
        <v>-0.278148634983985</v>
      </c>
      <c r="AB99" s="337"/>
      <c r="AC99" s="3"/>
      <c r="AD99" s="3"/>
      <c r="AE99" s="3"/>
    </row>
    <row r="100" customFormat="false" ht="14.55" hidden="false" customHeight="false" outlineLevel="0" collapsed="false">
      <c r="A100" s="351"/>
      <c r="B100" s="355" t="s">
        <v>135</v>
      </c>
      <c r="C100" s="284" t="n">
        <f aca="false">C15*C$28/$K$28</f>
        <v>1.38922518010416</v>
      </c>
      <c r="D100" s="285" t="n">
        <f aca="false">D15*D$28/$K$28</f>
        <v>1.17493603353476</v>
      </c>
      <c r="E100" s="285" t="n">
        <f aca="false">E15*E$28/$K$28</f>
        <v>0.234361478578039</v>
      </c>
      <c r="F100" s="285" t="n">
        <f aca="false">F15*F$28/$K$28</f>
        <v>0</v>
      </c>
      <c r="G100" s="285" t="n">
        <f aca="false">G15*G$28/$K$28</f>
        <v>0</v>
      </c>
      <c r="H100" s="285" t="n">
        <f aca="false">H15*H$28/$K$28</f>
        <v>0.0133811312537428</v>
      </c>
      <c r="I100" s="285" t="n">
        <f aca="false">I15*I$28/$K$28</f>
        <v>0</v>
      </c>
      <c r="J100" s="285" t="n">
        <f aca="false">J15*J$28/$K$28</f>
        <v>0</v>
      </c>
      <c r="K100" s="354"/>
      <c r="X100" s="330"/>
      <c r="Y100" s="348" t="s">
        <v>145</v>
      </c>
      <c r="Z100" s="349" t="n">
        <f aca="false">V121</f>
        <v>-1.76545477446453</v>
      </c>
      <c r="AA100" s="350" t="n">
        <f aca="false">V70</f>
        <v>-0.376155873725693</v>
      </c>
      <c r="AB100" s="337"/>
      <c r="AC100" s="3"/>
      <c r="AD100" s="3"/>
      <c r="AE100" s="3"/>
    </row>
    <row r="101" s="330" customFormat="true" ht="14.55" hidden="false" customHeight="false" outlineLevel="0" collapsed="false">
      <c r="A101" s="351"/>
      <c r="B101" s="355" t="s">
        <v>136</v>
      </c>
      <c r="C101" s="284" t="n">
        <f aca="false">C16*C$28/$K$28</f>
        <v>1.38857216687535</v>
      </c>
      <c r="D101" s="285" t="n">
        <f aca="false">D16*D$28/$K$28</f>
        <v>1.28135881104034</v>
      </c>
      <c r="E101" s="285" t="n">
        <f aca="false">E16*E$28/$K$28</f>
        <v>0.272917179305714</v>
      </c>
      <c r="F101" s="285" t="n">
        <f aca="false">F16*F$28/$K$28</f>
        <v>0</v>
      </c>
      <c r="G101" s="285" t="n">
        <f aca="false">G16*G$28/$K$28</f>
        <v>0</v>
      </c>
      <c r="H101" s="285" t="n">
        <f aca="false">H16*H$28/$K$28</f>
        <v>0.0125961130164952</v>
      </c>
      <c r="I101" s="285" t="n">
        <f aca="false">I16*I$28/$K$28</f>
        <v>0</v>
      </c>
      <c r="J101" s="285" t="n">
        <f aca="false">J16*J$28/$K$28</f>
        <v>0</v>
      </c>
      <c r="K101" s="354"/>
      <c r="Y101" s="348" t="s">
        <v>146</v>
      </c>
      <c r="Z101" s="349" t="n">
        <f aca="false">V122</f>
        <v>-1.12171687991573</v>
      </c>
      <c r="AA101" s="350" t="n">
        <f aca="false">V71</f>
        <v>-0.239008002356571</v>
      </c>
      <c r="AB101" s="356"/>
      <c r="AC101" s="356"/>
      <c r="AD101" s="356"/>
      <c r="AE101" s="356"/>
    </row>
    <row r="102" s="330" customFormat="true" ht="15.3" hidden="false" customHeight="false" outlineLevel="0" collapsed="false">
      <c r="A102" s="351"/>
      <c r="B102" s="355" t="s">
        <v>139</v>
      </c>
      <c r="C102" s="284" t="n">
        <f aca="false">C17*C$28/$K$28</f>
        <v>0.599659629448163</v>
      </c>
      <c r="D102" s="285" t="n">
        <f aca="false">D17*D$28/$K$28</f>
        <v>1.85797027600849</v>
      </c>
      <c r="E102" s="285" t="n">
        <f aca="false">E17*E$28/$K$28</f>
        <v>0.136305423993322</v>
      </c>
      <c r="F102" s="285" t="n">
        <f aca="false">F17*F$28/$K$28</f>
        <v>0</v>
      </c>
      <c r="G102" s="285" t="n">
        <f aca="false">G17*G$28/$K$28</f>
        <v>0</v>
      </c>
      <c r="H102" s="285" t="n">
        <f aca="false">H17*H$28/$K$28</f>
        <v>0.00640590124666557</v>
      </c>
      <c r="I102" s="285" t="n">
        <f aca="false">I17*I$28/$K$28</f>
        <v>0</v>
      </c>
      <c r="J102" s="285" t="n">
        <f aca="false">J17*J$28/$K$28</f>
        <v>0</v>
      </c>
      <c r="K102" s="354"/>
      <c r="Y102" s="357" t="s">
        <v>147</v>
      </c>
      <c r="Z102" s="358" t="n">
        <f aca="false">V123</f>
        <v>-0.93779702210004</v>
      </c>
      <c r="AA102" s="359" t="n">
        <f aca="false">V72</f>
        <v>-0.199907974733012</v>
      </c>
      <c r="AB102" s="356"/>
      <c r="AC102" s="356"/>
      <c r="AD102" s="356"/>
      <c r="AE102" s="356"/>
    </row>
    <row r="103" s="330" customFormat="true" ht="14.55" hidden="false" customHeight="false" outlineLevel="0" collapsed="false">
      <c r="A103" s="351"/>
      <c r="B103" s="355" t="s">
        <v>143</v>
      </c>
      <c r="C103" s="284" t="n">
        <f aca="false">C18*C$28/$K$28</f>
        <v>1.39938316366342</v>
      </c>
      <c r="D103" s="285" t="n">
        <f aca="false">D18*D$28/$K$28</f>
        <v>1.08933355109151</v>
      </c>
      <c r="E103" s="285" t="n">
        <f aca="false">E18*E$28/$K$28</f>
        <v>0.142870524615747</v>
      </c>
      <c r="F103" s="285" t="n">
        <f aca="false">F18*F$28/$K$28</f>
        <v>0</v>
      </c>
      <c r="G103" s="285" t="n">
        <f aca="false">G18*G$28/$K$28</f>
        <v>0</v>
      </c>
      <c r="H103" s="285" t="n">
        <f aca="false">H18*H$28/$K$28</f>
        <v>0.0105543034460232</v>
      </c>
      <c r="I103" s="285" t="n">
        <f aca="false">I18*I$28/$K$28</f>
        <v>0</v>
      </c>
      <c r="J103" s="285" t="n">
        <f aca="false">J18*J$28/$K$28</f>
        <v>0</v>
      </c>
      <c r="K103" s="354"/>
      <c r="Y103" s="356"/>
      <c r="Z103" s="356"/>
      <c r="AA103" s="337"/>
      <c r="AB103" s="337"/>
      <c r="AC103" s="356"/>
      <c r="AD103" s="356"/>
      <c r="AE103" s="356"/>
    </row>
    <row r="104" s="330" customFormat="true" ht="14.55" hidden="false" customHeight="false" outlineLevel="0" collapsed="false">
      <c r="A104" s="351"/>
      <c r="B104" s="355" t="s">
        <v>144</v>
      </c>
      <c r="C104" s="284" t="n">
        <f aca="false">C19*C$28/$K$28</f>
        <v>1.47336714392001</v>
      </c>
      <c r="D104" s="285" t="n">
        <f aca="false">D19*D$28/$K$28</f>
        <v>1.27450204148293</v>
      </c>
      <c r="E104" s="285" t="n">
        <f aca="false">E19*E$28/$K$28</f>
        <v>0.165118587475276</v>
      </c>
      <c r="F104" s="285" t="n">
        <f aca="false">F19*F$28/$K$28</f>
        <v>0</v>
      </c>
      <c r="G104" s="285" t="n">
        <f aca="false">G19*G$28/$K$28</f>
        <v>0</v>
      </c>
      <c r="H104" s="285" t="n">
        <f aca="false">H19*H$28/$K$28</f>
        <v>0.0126540366922533</v>
      </c>
      <c r="I104" s="285" t="n">
        <f aca="false">I19*I$28/$K$28</f>
        <v>0</v>
      </c>
      <c r="J104" s="285" t="n">
        <f aca="false">J19*J$28/$K$28</f>
        <v>0</v>
      </c>
      <c r="K104" s="354"/>
      <c r="Y104" s="356"/>
      <c r="Z104" s="356"/>
      <c r="AA104" s="356"/>
      <c r="AB104" s="356"/>
      <c r="AC104" s="356"/>
      <c r="AD104" s="356"/>
      <c r="AE104" s="356"/>
    </row>
    <row r="105" s="330" customFormat="true" ht="14.55" hidden="false" customHeight="false" outlineLevel="0" collapsed="false">
      <c r="A105" s="351"/>
      <c r="B105" s="355" t="s">
        <v>145</v>
      </c>
      <c r="C105" s="284" t="n">
        <f aca="false">C20*C$28/$K$28</f>
        <v>1.53395226014844</v>
      </c>
      <c r="D105" s="285" t="n">
        <f aca="false">D20*D$28/$K$28</f>
        <v>1.45931340845991</v>
      </c>
      <c r="E105" s="285" t="n">
        <f aca="false">E20*E$28/$K$28</f>
        <v>0.189198631752772</v>
      </c>
      <c r="F105" s="285" t="n">
        <f aca="false">F20*F$28/$K$28</f>
        <v>0</v>
      </c>
      <c r="G105" s="285" t="n">
        <f aca="false">G20*G$28/$K$28</f>
        <v>0</v>
      </c>
      <c r="H105" s="285" t="n">
        <f aca="false">H20*H$28/$K$28</f>
        <v>0.00424519571016386</v>
      </c>
      <c r="I105" s="285" t="n">
        <f aca="false">I20*I$28/$K$28</f>
        <v>0</v>
      </c>
      <c r="J105" s="285" t="n">
        <f aca="false">J20*J$28/$K$28</f>
        <v>0</v>
      </c>
      <c r="K105" s="354"/>
      <c r="Y105" s="356"/>
      <c r="Z105" s="356"/>
      <c r="AA105" s="356"/>
      <c r="AB105" s="356"/>
      <c r="AC105" s="356"/>
      <c r="AD105" s="356"/>
      <c r="AE105" s="356"/>
    </row>
    <row r="106" s="330" customFormat="true" ht="14.55" hidden="false" customHeight="false" outlineLevel="0" collapsed="false">
      <c r="A106" s="351"/>
      <c r="B106" s="355" t="s">
        <v>146</v>
      </c>
      <c r="C106" s="284" t="n">
        <f aca="false">C21*C$28/$K$28</f>
        <v>1.5501276396828</v>
      </c>
      <c r="D106" s="285" t="n">
        <f aca="false">D21*D$28/$K$28</f>
        <v>1.03876487560564</v>
      </c>
      <c r="E106" s="285" t="n">
        <f aca="false">E21*E$28/$K$28</f>
        <v>0.15567901791061</v>
      </c>
      <c r="F106" s="285" t="n">
        <f aca="false">F21*F$28/$K$28</f>
        <v>0</v>
      </c>
      <c r="G106" s="285" t="n">
        <f aca="false">G21*G$28/$K$28</f>
        <v>0</v>
      </c>
      <c r="H106" s="285" t="n">
        <f aca="false">H21*H$28/$K$28</f>
        <v>0.00793706788611248</v>
      </c>
      <c r="I106" s="285" t="n">
        <f aca="false">I21*I$28/$K$28</f>
        <v>0</v>
      </c>
      <c r="J106" s="285" t="n">
        <f aca="false">J21*J$28/$K$28</f>
        <v>0</v>
      </c>
      <c r="K106" s="354"/>
      <c r="Y106" s="356"/>
      <c r="Z106" s="356"/>
      <c r="AA106" s="356"/>
      <c r="AB106" s="356"/>
      <c r="AC106" s="356"/>
      <c r="AD106" s="356"/>
      <c r="AE106" s="356"/>
    </row>
    <row r="107" s="330" customFormat="true" ht="14.55" hidden="false" customHeight="false" outlineLevel="0" collapsed="false">
      <c r="A107" s="351"/>
      <c r="B107" s="355" t="s">
        <v>147</v>
      </c>
      <c r="C107" s="284" t="n">
        <f aca="false">C22*C$28/$K$28</f>
        <v>1.52152082312592</v>
      </c>
      <c r="D107" s="285" t="n">
        <f aca="false">D22*D$28/$K$28</f>
        <v>1.33489161086613</v>
      </c>
      <c r="E107" s="285" t="n">
        <f aca="false">E22*E$28/$K$28</f>
        <v>0.201433865026221</v>
      </c>
      <c r="F107" s="285" t="n">
        <f aca="false">F22*F$28/$K$28</f>
        <v>0</v>
      </c>
      <c r="G107" s="285" t="n">
        <f aca="false">G22*G$28/$K$28</f>
        <v>0</v>
      </c>
      <c r="H107" s="285" t="n">
        <f aca="false">H22*H$28/$K$28</f>
        <v>0.014273613152594</v>
      </c>
      <c r="I107" s="285" t="n">
        <f aca="false">I22*I$28/$K$28</f>
        <v>0</v>
      </c>
      <c r="J107" s="285" t="n">
        <f aca="false">J22*J$28/$K$28</f>
        <v>0</v>
      </c>
      <c r="K107" s="354"/>
      <c r="Y107" s="337"/>
      <c r="Z107" s="337"/>
      <c r="AA107" s="337"/>
      <c r="AB107" s="356"/>
      <c r="AC107" s="356"/>
      <c r="AD107" s="356"/>
      <c r="AE107" s="356"/>
      <c r="AF107" s="356"/>
      <c r="AG107" s="356"/>
      <c r="AH107" s="356"/>
      <c r="AI107" s="356"/>
      <c r="AJ107" s="356"/>
      <c r="AK107" s="356"/>
      <c r="AL107" s="356"/>
      <c r="AM107" s="356"/>
      <c r="AN107" s="356"/>
      <c r="AO107" s="356"/>
      <c r="AP107" s="356"/>
      <c r="AQ107" s="356"/>
    </row>
    <row r="108" s="330" customFormat="true" ht="15.3" hidden="false" customHeight="false" outlineLevel="0" collapsed="false">
      <c r="A108" s="351"/>
      <c r="B108" s="360"/>
      <c r="C108" s="361"/>
      <c r="D108" s="361"/>
      <c r="E108" s="361"/>
      <c r="F108" s="361"/>
      <c r="G108" s="361"/>
      <c r="H108" s="361"/>
      <c r="I108" s="361"/>
      <c r="J108" s="361"/>
      <c r="K108" s="354"/>
      <c r="M108" s="225" t="s">
        <v>238</v>
      </c>
      <c r="Y108" s="337"/>
      <c r="Z108" s="337"/>
      <c r="AA108" s="337"/>
      <c r="AB108" s="356"/>
      <c r="AC108" s="356"/>
      <c r="AD108" s="356"/>
      <c r="AE108" s="356"/>
      <c r="AF108" s="356"/>
      <c r="AG108" s="356"/>
      <c r="AH108" s="356"/>
      <c r="AI108" s="356"/>
      <c r="AJ108" s="356"/>
      <c r="AK108" s="356"/>
      <c r="AL108" s="356"/>
      <c r="AM108" s="356"/>
      <c r="AN108" s="356"/>
      <c r="AO108" s="356"/>
      <c r="AP108" s="356"/>
      <c r="AQ108" s="356"/>
    </row>
    <row r="109" s="330" customFormat="true" ht="15.3" hidden="false" customHeight="true" outlineLevel="0" collapsed="false">
      <c r="A109" s="351"/>
      <c r="B109" s="216" t="s">
        <v>239</v>
      </c>
      <c r="C109" s="212"/>
      <c r="D109" s="212"/>
      <c r="E109" s="212"/>
      <c r="F109" s="212"/>
      <c r="G109" s="212"/>
      <c r="H109" s="212"/>
      <c r="I109" s="212"/>
      <c r="J109" s="212"/>
      <c r="K109" s="354"/>
      <c r="M109" s="290" t="s">
        <v>240</v>
      </c>
      <c r="N109" s="291" t="s">
        <v>241</v>
      </c>
      <c r="O109" s="291"/>
      <c r="P109" s="291"/>
      <c r="Q109" s="291" t="s">
        <v>224</v>
      </c>
      <c r="R109" s="291"/>
      <c r="S109" s="291"/>
      <c r="T109" s="292" t="s">
        <v>225</v>
      </c>
      <c r="U109" s="292"/>
      <c r="V109" s="292"/>
      <c r="W109" s="292"/>
      <c r="X109" s="211"/>
      <c r="Y109" s="356"/>
      <c r="Z109" s="356"/>
      <c r="AA109" s="356"/>
      <c r="AB109" s="356"/>
      <c r="AC109" s="356"/>
      <c r="AD109" s="356"/>
      <c r="AE109" s="356"/>
      <c r="AF109" s="356"/>
      <c r="AG109" s="356"/>
      <c r="AH109" s="356"/>
      <c r="AI109" s="356"/>
      <c r="AJ109" s="356"/>
      <c r="AK109" s="356"/>
      <c r="AL109" s="356"/>
      <c r="AM109" s="356"/>
      <c r="AN109" s="356"/>
      <c r="AO109" s="356"/>
      <c r="AP109" s="356"/>
      <c r="AQ109" s="356"/>
    </row>
    <row r="110" s="330" customFormat="true" ht="29.9" hidden="false" customHeight="false" outlineLevel="0" collapsed="false">
      <c r="A110" s="351"/>
      <c r="B110" s="263" t="s">
        <v>97</v>
      </c>
      <c r="C110" s="233" t="s">
        <v>67</v>
      </c>
      <c r="D110" s="234" t="s">
        <v>212</v>
      </c>
      <c r="E110" s="234" t="s">
        <v>73</v>
      </c>
      <c r="F110" s="234" t="s">
        <v>76</v>
      </c>
      <c r="G110" s="234" t="s">
        <v>77</v>
      </c>
      <c r="H110" s="234" t="s">
        <v>80</v>
      </c>
      <c r="I110" s="234" t="s">
        <v>83</v>
      </c>
      <c r="J110" s="235" t="s">
        <v>86</v>
      </c>
      <c r="K110" s="354"/>
      <c r="M110" s="290"/>
      <c r="N110" s="293" t="s">
        <v>226</v>
      </c>
      <c r="O110" s="294" t="s">
        <v>227</v>
      </c>
      <c r="P110" s="295" t="s">
        <v>228</v>
      </c>
      <c r="Q110" s="293" t="s">
        <v>226</v>
      </c>
      <c r="R110" s="294" t="s">
        <v>227</v>
      </c>
      <c r="S110" s="295" t="s">
        <v>228</v>
      </c>
      <c r="T110" s="296" t="s">
        <v>229</v>
      </c>
      <c r="U110" s="297" t="s">
        <v>230</v>
      </c>
      <c r="V110" s="298" t="s">
        <v>231</v>
      </c>
      <c r="W110" s="299" t="s">
        <v>232</v>
      </c>
      <c r="X110" s="211"/>
      <c r="Y110" s="356"/>
      <c r="Z110" s="356"/>
      <c r="AA110" s="356"/>
      <c r="AB110" s="356"/>
      <c r="AC110" s="356"/>
      <c r="AD110" s="356"/>
      <c r="AE110" s="356"/>
      <c r="AF110" s="356"/>
      <c r="AG110" s="356"/>
      <c r="AH110" s="356"/>
      <c r="AI110" s="356"/>
      <c r="AJ110" s="356"/>
      <c r="AK110" s="356"/>
      <c r="AL110" s="356"/>
      <c r="AM110" s="356"/>
      <c r="AN110" s="356"/>
      <c r="AO110" s="356"/>
      <c r="AP110" s="356"/>
      <c r="AQ110" s="356"/>
    </row>
    <row r="111" s="330" customFormat="true" ht="14.55" hidden="false" customHeight="false" outlineLevel="0" collapsed="false">
      <c r="A111" s="351"/>
      <c r="B111" s="300" t="s">
        <v>115</v>
      </c>
      <c r="C111" s="284" t="n">
        <f aca="false">C10*C$29/$K$29</f>
        <v>0</v>
      </c>
      <c r="D111" s="285" t="n">
        <f aca="false">D10*D$29/$K$29</f>
        <v>0</v>
      </c>
      <c r="E111" s="285" t="n">
        <f aca="false">E10*E$29/$K$29</f>
        <v>0</v>
      </c>
      <c r="F111" s="285" t="n">
        <f aca="false">F10*F$29/$K$29</f>
        <v>0</v>
      </c>
      <c r="G111" s="285" t="n">
        <f aca="false">G10*G$29/$K$29</f>
        <v>0</v>
      </c>
      <c r="H111" s="285" t="n">
        <f aca="false">H10*H$29/$K$29</f>
        <v>0.00894851833705337</v>
      </c>
      <c r="I111" s="285" t="n">
        <f aca="false">I10*I$29/$K$29</f>
        <v>0</v>
      </c>
      <c r="J111" s="285" t="n">
        <f aca="false">J10*J$29/$K$29</f>
        <v>0</v>
      </c>
      <c r="K111" s="354"/>
      <c r="M111" s="300" t="s">
        <v>115</v>
      </c>
      <c r="N111" s="309" t="n">
        <f aca="false">SUM(C95:J95)</f>
        <v>3.16788508900865</v>
      </c>
      <c r="O111" s="309" t="n">
        <f aca="false">SUM(C111:J111)</f>
        <v>0.00894851833705337</v>
      </c>
      <c r="P111" s="309" t="n">
        <f aca="false">SUM(C128:J128)</f>
        <v>2.260149193664</v>
      </c>
      <c r="Q111" s="303" t="str">
        <f aca="false">IF(N111&lt;=1,"Très faible",IF(N111&lt;=2,"Faible",IF(N111&lt;=3,"Moyenne",IF(N111&lt;=4,"Forte",IF(N111&lt;=5,"Très forte","")))))</f>
        <v>Forte</v>
      </c>
      <c r="R111" s="304" t="str">
        <f aca="false">IF(O111&lt;=1,"Très faible",IF(O111&lt;=2,"Faible",IF(O111&lt;=3,"Moyenne",IF(O111&lt;=4,"Forte",IF(O111&lt;=5,"Très forte","")))))</f>
        <v>Très faible</v>
      </c>
      <c r="S111" s="305" t="str">
        <f aca="false">IF(P111&lt;=1,"Très faible",IF(P111&lt;=2,"Faible",IF(P111&lt;=3,"Moyenne",IF(P111&lt;=4,"Forte",IF(P111&lt;=5,"Très forte","")))))</f>
        <v>Moyenne</v>
      </c>
      <c r="T111" s="306" t="n">
        <f aca="false">(O111-N111)/N111</f>
        <v>-0.997175238973124</v>
      </c>
      <c r="U111" s="307" t="n">
        <f aca="false">(P111-N111)/N111</f>
        <v>-0.286543188859391</v>
      </c>
      <c r="V111" s="308" t="n">
        <f aca="false">P111-N111</f>
        <v>-0.907735895344655</v>
      </c>
      <c r="W111" s="305" t="str">
        <f aca="false">IF(ABS(V111)&gt;0.6,"Très fort",IF(ABS(V111)&gt;0.47,"Fort",IF(ABS(V111)&gt;0.35,"Modéré",IF(ABS(V111)&gt;0.25,"Faible","NS"))))</f>
        <v>Très fort</v>
      </c>
      <c r="X111" s="211"/>
      <c r="Y111" s="356"/>
      <c r="Z111" s="356"/>
      <c r="AA111" s="356"/>
      <c r="AB111" s="356"/>
      <c r="AC111" s="356"/>
      <c r="AD111" s="356"/>
      <c r="AE111" s="356"/>
      <c r="AF111" s="356"/>
      <c r="AG111" s="356"/>
      <c r="AH111" s="356"/>
      <c r="AI111" s="356"/>
      <c r="AJ111" s="356"/>
      <c r="AK111" s="356"/>
      <c r="AL111" s="356"/>
      <c r="AM111" s="356"/>
      <c r="AN111" s="356"/>
      <c r="AO111" s="356"/>
      <c r="AP111" s="356"/>
      <c r="AQ111" s="356"/>
    </row>
    <row r="112" customFormat="false" ht="14.55" hidden="false" customHeight="false" outlineLevel="0" collapsed="false">
      <c r="A112" s="351"/>
      <c r="B112" s="238" t="s">
        <v>126</v>
      </c>
      <c r="C112" s="284" t="n">
        <f aca="false">C11*C$29/$K$29</f>
        <v>0</v>
      </c>
      <c r="D112" s="285" t="n">
        <f aca="false">D11*D$29/$K$29</f>
        <v>0</v>
      </c>
      <c r="E112" s="285" t="n">
        <f aca="false">E11*E$29/$K$29</f>
        <v>0</v>
      </c>
      <c r="F112" s="285" t="n">
        <f aca="false">F11*F$29/$K$29</f>
        <v>0</v>
      </c>
      <c r="G112" s="285" t="n">
        <f aca="false">G11*G$29/$K$29</f>
        <v>0</v>
      </c>
      <c r="H112" s="285" t="n">
        <f aca="false">H11*H$29/$K$29</f>
        <v>0.0238924818988513</v>
      </c>
      <c r="I112" s="285" t="n">
        <f aca="false">I11*I$29/$K$29</f>
        <v>0</v>
      </c>
      <c r="J112" s="285" t="n">
        <f aca="false">J11*J$29/$K$29</f>
        <v>0</v>
      </c>
      <c r="K112" s="354"/>
      <c r="M112" s="238" t="s">
        <v>126</v>
      </c>
      <c r="N112" s="309" t="n">
        <f aca="false">SUM(C96:J96)</f>
        <v>3.28666580652186</v>
      </c>
      <c r="O112" s="309" t="n">
        <f aca="false">SUM(C112:J112)</f>
        <v>0.0238924818988513</v>
      </c>
      <c r="P112" s="309" t="n">
        <f aca="false">SUM(C129:J129)</f>
        <v>2.72012758128233</v>
      </c>
      <c r="Q112" s="311" t="str">
        <f aca="false">IF(N112&lt;=1,"Très faible",IF(N112&lt;=2,"Faible",IF(N112&lt;=3,"Moyenne",IF(N112&lt;=4,"Forte",IF(N112&lt;=5,"Très forte","")))))</f>
        <v>Forte</v>
      </c>
      <c r="R112" s="312" t="str">
        <f aca="false">IF(O112&lt;=1,"Très faible",IF(O112&lt;=2,"Faible",IF(O112&lt;=3,"Moyenne",IF(O112&lt;=4,"Forte",IF(O112&lt;=5,"Très forte","")))))</f>
        <v>Très faible</v>
      </c>
      <c r="S112" s="313" t="str">
        <f aca="false">IF(P112&lt;=1,"Très faible",IF(P112&lt;=2,"Faible",IF(P112&lt;=3,"Moyenne",IF(P112&lt;=4,"Forte",IF(P112&lt;=5,"Très forte","")))))</f>
        <v>Moyenne</v>
      </c>
      <c r="T112" s="314" t="n">
        <f aca="false">(O112-N112)/N112</f>
        <v>-0.99273048027839</v>
      </c>
      <c r="U112" s="315" t="n">
        <f aca="false">(P112-N112)/N112</f>
        <v>-0.172374758673463</v>
      </c>
      <c r="V112" s="316" t="n">
        <f aca="false">P112-N112</f>
        <v>-0.566538225239528</v>
      </c>
      <c r="W112" s="313" t="str">
        <f aca="false">IF(ABS(V112)&gt;0.6,"Très fort",IF(ABS(V112)&gt;0.47,"Fort",IF(ABS(V112)&gt;0.35,"Modéré",IF(ABS(V112)&gt;0.25,"Faible","NS"))))</f>
        <v>Fort</v>
      </c>
      <c r="Y112" s="337"/>
      <c r="Z112" s="337"/>
      <c r="AA112" s="337"/>
      <c r="AB112" s="337"/>
      <c r="AC112" s="337"/>
      <c r="AD112" s="337"/>
      <c r="AE112" s="337"/>
      <c r="AF112" s="337"/>
      <c r="AG112" s="337"/>
      <c r="AH112" s="337"/>
      <c r="AI112" s="337"/>
      <c r="AJ112" s="337"/>
      <c r="AK112" s="337"/>
      <c r="AL112" s="337"/>
      <c r="AM112" s="337"/>
      <c r="AN112" s="3"/>
      <c r="AO112" s="3"/>
      <c r="AP112" s="3"/>
      <c r="AQ112" s="3"/>
    </row>
    <row r="113" customFormat="false" ht="14.55" hidden="false" customHeight="false" outlineLevel="0" collapsed="false">
      <c r="A113" s="351"/>
      <c r="B113" s="238" t="s">
        <v>127</v>
      </c>
      <c r="C113" s="284" t="n">
        <f aca="false">C12*C$29/$K$29</f>
        <v>0</v>
      </c>
      <c r="D113" s="285" t="n">
        <f aca="false">D12*D$29/$K$29</f>
        <v>0</v>
      </c>
      <c r="E113" s="285" t="n">
        <f aca="false">E12*E$29/$K$29</f>
        <v>0</v>
      </c>
      <c r="F113" s="285" t="n">
        <f aca="false">F12*F$29/$K$29</f>
        <v>0</v>
      </c>
      <c r="G113" s="285" t="n">
        <f aca="false">G12*G$29/$K$29</f>
        <v>0</v>
      </c>
      <c r="H113" s="285" t="n">
        <f aca="false">H12*H$29/$K$29</f>
        <v>0.00861476763387592</v>
      </c>
      <c r="I113" s="285" t="n">
        <f aca="false">I12*I$29/$K$29</f>
        <v>0</v>
      </c>
      <c r="J113" s="285" t="n">
        <f aca="false">J12*J$29/$K$29</f>
        <v>0</v>
      </c>
      <c r="K113" s="354"/>
      <c r="M113" s="238" t="s">
        <v>127</v>
      </c>
      <c r="N113" s="309" t="n">
        <f aca="false">SUM(C97:J97)</f>
        <v>3.13671963271453</v>
      </c>
      <c r="O113" s="309" t="n">
        <f aca="false">SUM(C113:J113)</f>
        <v>0.00861476763387592</v>
      </c>
      <c r="P113" s="309" t="n">
        <f aca="false">SUM(C130:J130)</f>
        <v>2.58001354521089</v>
      </c>
      <c r="Q113" s="311" t="str">
        <f aca="false">IF(N113&lt;=1,"Très faible",IF(N113&lt;=2,"Faible",IF(N113&lt;=3,"Moyenne",IF(N113&lt;=4,"Forte",IF(N113&lt;=5,"Très forte","")))))</f>
        <v>Forte</v>
      </c>
      <c r="R113" s="312" t="str">
        <f aca="false">IF(O113&lt;=1,"Très faible",IF(O113&lt;=2,"Faible",IF(O113&lt;=3,"Moyenne",IF(O113&lt;=4,"Forte",IF(O113&lt;=5,"Très forte","")))))</f>
        <v>Très faible</v>
      </c>
      <c r="S113" s="313" t="str">
        <f aca="false">IF(P113&lt;=1,"Très faible",IF(P113&lt;=2,"Faible",IF(P113&lt;=3,"Moyenne",IF(P113&lt;=4,"Forte",IF(P113&lt;=5,"Très forte","")))))</f>
        <v>Moyenne</v>
      </c>
      <c r="T113" s="314" t="n">
        <f aca="false">(O113-N113)/N113</f>
        <v>-0.997253574229578</v>
      </c>
      <c r="U113" s="315" t="n">
        <f aca="false">(P113-N113)/N113</f>
        <v>-0.1774803465689</v>
      </c>
      <c r="V113" s="316" t="n">
        <f aca="false">P113-N113</f>
        <v>-0.556706087503648</v>
      </c>
      <c r="W113" s="313" t="str">
        <f aca="false">IF(ABS(V113)&gt;0.6,"Très fort",IF(ABS(V113)&gt;0.47,"Fort",IF(ABS(V113)&gt;0.35,"Modéré",IF(ABS(V113)&gt;0.25,"Faible","NS"))))</f>
        <v>Fort</v>
      </c>
      <c r="Y113" s="337"/>
      <c r="Z113" s="337"/>
      <c r="AA113" s="337"/>
      <c r="AB113" s="337"/>
      <c r="AC113" s="337"/>
      <c r="AD113" s="337"/>
      <c r="AE113" s="337"/>
      <c r="AF113" s="337"/>
      <c r="AG113" s="337"/>
      <c r="AH113" s="337"/>
      <c r="AI113" s="337"/>
      <c r="AJ113" s="337"/>
      <c r="AK113" s="337"/>
      <c r="AL113" s="337"/>
      <c r="AM113" s="337"/>
      <c r="AN113" s="3"/>
      <c r="AO113" s="3"/>
      <c r="AP113" s="3"/>
      <c r="AQ113" s="3"/>
    </row>
    <row r="114" customFormat="false" ht="14.55" hidden="false" customHeight="false" outlineLevel="0" collapsed="false">
      <c r="A114" s="351"/>
      <c r="B114" s="238" t="s">
        <v>128</v>
      </c>
      <c r="C114" s="284" t="n">
        <f aca="false">C13*C$29/$K$29</f>
        <v>0</v>
      </c>
      <c r="D114" s="285" t="n">
        <f aca="false">D13*D$29/$K$29</f>
        <v>0</v>
      </c>
      <c r="E114" s="285" t="n">
        <f aca="false">E13*E$29/$K$29</f>
        <v>0</v>
      </c>
      <c r="F114" s="285" t="n">
        <f aca="false">F13*F$29/$K$29</f>
        <v>0</v>
      </c>
      <c r="G114" s="285" t="n">
        <f aca="false">G13*G$29/$K$29</f>
        <v>0</v>
      </c>
      <c r="H114" s="285" t="n">
        <f aca="false">H13*H$29/$K$29</f>
        <v>0.00593648719763369</v>
      </c>
      <c r="I114" s="285" t="n">
        <f aca="false">I13*I$29/$K$29</f>
        <v>0</v>
      </c>
      <c r="J114" s="285" t="n">
        <f aca="false">J13*J$29/$K$29</f>
        <v>0</v>
      </c>
      <c r="K114" s="354"/>
      <c r="M114" s="238" t="s">
        <v>128</v>
      </c>
      <c r="N114" s="309" t="n">
        <f aca="false">SUM(C98:J98)</f>
        <v>3.52274684159907</v>
      </c>
      <c r="O114" s="309" t="n">
        <f aca="false">SUM(C114:J114)</f>
        <v>0.00593648719763369</v>
      </c>
      <c r="P114" s="309" t="n">
        <f aca="false">SUM(C131:J131)</f>
        <v>2.58248511358749</v>
      </c>
      <c r="Q114" s="311" t="str">
        <f aca="false">IF(N114&lt;=1,"Très faible",IF(N114&lt;=2,"Faible",IF(N114&lt;=3,"Moyenne",IF(N114&lt;=4,"Forte",IF(N114&lt;=5,"Très forte","")))))</f>
        <v>Forte</v>
      </c>
      <c r="R114" s="312" t="str">
        <f aca="false">IF(O114&lt;=1,"Très faible",IF(O114&lt;=2,"Faible",IF(O114&lt;=3,"Moyenne",IF(O114&lt;=4,"Forte",IF(O114&lt;=5,"Très forte","")))))</f>
        <v>Très faible</v>
      </c>
      <c r="S114" s="313" t="str">
        <f aca="false">IF(P114&lt;=1,"Très faible",IF(P114&lt;=2,"Faible",IF(P114&lt;=3,"Moyenne",IF(P114&lt;=4,"Forte",IF(P114&lt;=5,"Très forte","")))))</f>
        <v>Moyenne</v>
      </c>
      <c r="T114" s="314" t="n">
        <f aca="false">(O114-N114)/N114</f>
        <v>-0.998314812995492</v>
      </c>
      <c r="U114" s="315" t="n">
        <f aca="false">(P114-N114)/N114</f>
        <v>-0.266911523958609</v>
      </c>
      <c r="V114" s="316" t="n">
        <f aca="false">P114-N114</f>
        <v>-0.940261728011584</v>
      </c>
      <c r="W114" s="313" t="str">
        <f aca="false">IF(ABS(V114)&gt;0.6,"Très fort",IF(ABS(V114)&gt;0.47,"Fort",IF(ABS(V114)&gt;0.35,"Modéré",IF(ABS(V114)&gt;0.25,"Faible","NS"))))</f>
        <v>Très fort</v>
      </c>
      <c r="Y114" s="337"/>
      <c r="Z114" s="337"/>
      <c r="AA114" s="337"/>
      <c r="AB114" s="337"/>
      <c r="AC114" s="337"/>
      <c r="AD114" s="337"/>
      <c r="AE114" s="337"/>
      <c r="AF114" s="337"/>
      <c r="AG114" s="337"/>
      <c r="AH114" s="337"/>
      <c r="AI114" s="337"/>
      <c r="AJ114" s="337"/>
      <c r="AK114" s="337"/>
      <c r="AL114" s="337"/>
      <c r="AM114" s="337"/>
      <c r="AN114" s="3"/>
      <c r="AO114" s="3"/>
      <c r="AP114" s="3"/>
      <c r="AQ114" s="3"/>
    </row>
    <row r="115" customFormat="false" ht="14.55" hidden="false" customHeight="false" outlineLevel="0" collapsed="false">
      <c r="A115" s="351"/>
      <c r="B115" s="238" t="s">
        <v>134</v>
      </c>
      <c r="C115" s="284" t="n">
        <f aca="false">C14*C$29/$K$29</f>
        <v>0</v>
      </c>
      <c r="D115" s="285" t="n">
        <f aca="false">D14*D$29/$K$29</f>
        <v>0</v>
      </c>
      <c r="E115" s="285" t="n">
        <f aca="false">E14*E$29/$K$29</f>
        <v>0</v>
      </c>
      <c r="F115" s="285" t="n">
        <f aca="false">F14*F$29/$K$29</f>
        <v>0</v>
      </c>
      <c r="G115" s="285" t="n">
        <f aca="false">G14*G$29/$K$29</f>
        <v>0</v>
      </c>
      <c r="H115" s="285" t="n">
        <f aca="false">H14*H$29/$K$29</f>
        <v>0.00171081713756873</v>
      </c>
      <c r="I115" s="285" t="n">
        <f aca="false">I14*I$29/$K$29</f>
        <v>0</v>
      </c>
      <c r="J115" s="285" t="n">
        <f aca="false">J14*J$29/$K$29</f>
        <v>0</v>
      </c>
      <c r="K115" s="354"/>
      <c r="M115" s="238" t="s">
        <v>134</v>
      </c>
      <c r="N115" s="309" t="n">
        <f aca="false">SUM(C99:J99)</f>
        <v>2.36171142323117</v>
      </c>
      <c r="O115" s="309" t="n">
        <f aca="false">SUM(C115:J115)</f>
        <v>0.00171081713756873</v>
      </c>
      <c r="P115" s="309" t="n">
        <f aca="false">SUM(C132:J132)</f>
        <v>0.807987276821762</v>
      </c>
      <c r="Q115" s="311" t="str">
        <f aca="false">IF(N115&lt;=1,"Très faible",IF(N115&lt;=2,"Faible",IF(N115&lt;=3,"Moyenne",IF(N115&lt;=4,"Forte",IF(N115&lt;=5,"Très forte","")))))</f>
        <v>Moyenne</v>
      </c>
      <c r="R115" s="312" t="str">
        <f aca="false">IF(O115&lt;=1,"Très faible",IF(O115&lt;=2,"Faible",IF(O115&lt;=3,"Moyenne",IF(O115&lt;=4,"Forte",IF(O115&lt;=5,"Très forte","")))))</f>
        <v>Très faible</v>
      </c>
      <c r="S115" s="313" t="str">
        <f aca="false">IF(P115&lt;=1,"Très faible",IF(P115&lt;=2,"Faible",IF(P115&lt;=3,"Moyenne",IF(P115&lt;=4,"Forte",IF(P115&lt;=5,"Très forte","")))))</f>
        <v>Très faible</v>
      </c>
      <c r="T115" s="314" t="n">
        <f aca="false">(O115-N115)/N115</f>
        <v>-0.999275602801959</v>
      </c>
      <c r="U115" s="315" t="n">
        <f aca="false">(P115-N115)/N115</f>
        <v>-0.657880607734743</v>
      </c>
      <c r="V115" s="316" t="n">
        <f aca="false">P115-N115</f>
        <v>-1.55372414640941</v>
      </c>
      <c r="W115" s="313" t="str">
        <f aca="false">IF(ABS(V115)&gt;0.6,"Très fort",IF(ABS(V115)&gt;0.47,"Fort",IF(ABS(V115)&gt;0.35,"Modéré",IF(ABS(V115)&gt;0.25,"Faible","NS"))))</f>
        <v>Très fort</v>
      </c>
    </row>
    <row r="116" customFormat="false" ht="14.55" hidden="false" customHeight="false" outlineLevel="0" collapsed="false">
      <c r="A116" s="351"/>
      <c r="B116" s="238" t="s">
        <v>135</v>
      </c>
      <c r="C116" s="284" t="n">
        <f aca="false">C15*C$29/$K$29</f>
        <v>0</v>
      </c>
      <c r="D116" s="285" t="n">
        <f aca="false">D15*D$29/$K$29</f>
        <v>0</v>
      </c>
      <c r="E116" s="285" t="n">
        <f aca="false">E15*E$29/$K$29</f>
        <v>0</v>
      </c>
      <c r="F116" s="285" t="n">
        <f aca="false">F15*F$29/$K$29</f>
        <v>0</v>
      </c>
      <c r="G116" s="285" t="n">
        <f aca="false">G15*G$29/$K$29</f>
        <v>0</v>
      </c>
      <c r="H116" s="285" t="n">
        <f aca="false">H15*H$29/$K$29</f>
        <v>0.0121067378010054</v>
      </c>
      <c r="I116" s="285" t="n">
        <f aca="false">I15*I$29/$K$29</f>
        <v>0</v>
      </c>
      <c r="J116" s="285" t="n">
        <f aca="false">J15*J$29/$K$29</f>
        <v>0</v>
      </c>
      <c r="K116" s="354"/>
      <c r="M116" s="238" t="s">
        <v>135</v>
      </c>
      <c r="N116" s="309" t="n">
        <f aca="false">SUM(C100:J100)</f>
        <v>2.8119038234707</v>
      </c>
      <c r="O116" s="309" t="n">
        <f aca="false">SUM(C116:J116)</f>
        <v>0.0121067378010054</v>
      </c>
      <c r="P116" s="309" t="n">
        <f aca="false">SUM(C133:J133)</f>
        <v>1.51236762316426</v>
      </c>
      <c r="Q116" s="311" t="str">
        <f aca="false">IF(N116&lt;=1,"Très faible",IF(N116&lt;=2,"Faible",IF(N116&lt;=3,"Moyenne",IF(N116&lt;=4,"Forte",IF(N116&lt;=5,"Très forte","")))))</f>
        <v>Moyenne</v>
      </c>
      <c r="R116" s="312" t="str">
        <f aca="false">IF(O116&lt;=1,"Très faible",IF(O116&lt;=2,"Faible",IF(O116&lt;=3,"Moyenne",IF(O116&lt;=4,"Forte",IF(O116&lt;=5,"Très forte","")))))</f>
        <v>Très faible</v>
      </c>
      <c r="S116" s="313" t="str">
        <f aca="false">IF(P116&lt;=1,"Très faible",IF(P116&lt;=2,"Faible",IF(P116&lt;=3,"Moyenne",IF(P116&lt;=4,"Forte",IF(P116&lt;=5,"Très forte","")))))</f>
        <v>Faible</v>
      </c>
      <c r="T116" s="314" t="n">
        <f aca="false">(O116-N116)/N116</f>
        <v>-0.995694469455196</v>
      </c>
      <c r="U116" s="315" t="n">
        <f aca="false">(P116-N116)/N116</f>
        <v>-0.462155280511135</v>
      </c>
      <c r="V116" s="316" t="n">
        <f aca="false">P116-N116</f>
        <v>-1.29953620030643</v>
      </c>
      <c r="W116" s="313" t="str">
        <f aca="false">IF(ABS(V116)&gt;0.6,"Très fort",IF(ABS(V116)&gt;0.47,"Fort",IF(ABS(V116)&gt;0.35,"Modéré",IF(ABS(V116)&gt;0.25,"Faible","NS"))))</f>
        <v>Très fort</v>
      </c>
    </row>
    <row r="117" customFormat="false" ht="14.55" hidden="false" customHeight="false" outlineLevel="0" collapsed="false">
      <c r="A117" s="351"/>
      <c r="B117" s="238" t="s">
        <v>136</v>
      </c>
      <c r="C117" s="284" t="n">
        <f aca="false">C16*C$29/$K$29</f>
        <v>0</v>
      </c>
      <c r="D117" s="285" t="n">
        <f aca="false">D16*D$29/$K$29</f>
        <v>0</v>
      </c>
      <c r="E117" s="285" t="n">
        <f aca="false">E16*E$29/$K$29</f>
        <v>0</v>
      </c>
      <c r="F117" s="285" t="n">
        <f aca="false">F16*F$29/$K$29</f>
        <v>0</v>
      </c>
      <c r="G117" s="285" t="n">
        <f aca="false">G16*G$29/$K$29</f>
        <v>0</v>
      </c>
      <c r="H117" s="285" t="n">
        <f aca="false">H16*H$29/$K$29</f>
        <v>0.0113964832054004</v>
      </c>
      <c r="I117" s="285" t="n">
        <f aca="false">I16*I$29/$K$29</f>
        <v>0</v>
      </c>
      <c r="J117" s="285" t="n">
        <f aca="false">J16*J$29/$K$29</f>
        <v>0</v>
      </c>
      <c r="K117" s="354"/>
      <c r="M117" s="238" t="s">
        <v>136</v>
      </c>
      <c r="N117" s="309" t="n">
        <f aca="false">SUM(C101:J101)</f>
        <v>2.9554442702379</v>
      </c>
      <c r="O117" s="309" t="n">
        <f aca="false">SUM(C117:J117)</f>
        <v>0.0113964832054004</v>
      </c>
      <c r="P117" s="309" t="n">
        <f aca="false">SUM(C134:J134)</f>
        <v>2.22019021000847</v>
      </c>
      <c r="Q117" s="311" t="str">
        <f aca="false">IF(N117&lt;=1,"Très faible",IF(N117&lt;=2,"Faible",IF(N117&lt;=3,"Moyenne",IF(N117&lt;=4,"Forte",IF(N117&lt;=5,"Très forte","")))))</f>
        <v>Moyenne</v>
      </c>
      <c r="R117" s="312" t="str">
        <f aca="false">IF(O117&lt;=1,"Très faible",IF(O117&lt;=2,"Faible",IF(O117&lt;=3,"Moyenne",IF(O117&lt;=4,"Forte",IF(O117&lt;=5,"Très forte","")))))</f>
        <v>Très faible</v>
      </c>
      <c r="S117" s="313" t="str">
        <f aca="false">IF(P117&lt;=1,"Très faible",IF(P117&lt;=2,"Faible",IF(P117&lt;=3,"Moyenne",IF(P117&lt;=4,"Forte",IF(P117&lt;=5,"Très forte","")))))</f>
        <v>Moyenne</v>
      </c>
      <c r="T117" s="314" t="n">
        <f aca="false">(O117-N117)/N117</f>
        <v>-0.996143901842384</v>
      </c>
      <c r="U117" s="315" t="n">
        <f aca="false">(P117-N117)/N117</f>
        <v>-0.248779538032108</v>
      </c>
      <c r="V117" s="316" t="n">
        <f aca="false">P117-N117</f>
        <v>-0.735254060229426</v>
      </c>
      <c r="W117" s="313" t="str">
        <f aca="false">IF(ABS(V117)&gt;0.6,"Très fort",IF(ABS(V117)&gt;0.47,"Fort",IF(ABS(V117)&gt;0.35,"Modéré",IF(ABS(V117)&gt;0.25,"Faible","NS"))))</f>
        <v>Très fort</v>
      </c>
    </row>
    <row r="118" customFormat="false" ht="14.55" hidden="false" customHeight="false" outlineLevel="0" collapsed="false">
      <c r="A118" s="351"/>
      <c r="B118" s="238" t="s">
        <v>139</v>
      </c>
      <c r="C118" s="284" t="n">
        <f aca="false">C17*C$29/$K$29</f>
        <v>0</v>
      </c>
      <c r="D118" s="285" t="n">
        <f aca="false">D17*D$29/$K$29</f>
        <v>0</v>
      </c>
      <c r="E118" s="285" t="n">
        <f aca="false">E17*E$29/$K$29</f>
        <v>0</v>
      </c>
      <c r="F118" s="285" t="n">
        <f aca="false">F17*F$29/$K$29</f>
        <v>0</v>
      </c>
      <c r="G118" s="285" t="n">
        <f aca="false">G17*G$29/$K$29</f>
        <v>0</v>
      </c>
      <c r="H118" s="285" t="n">
        <f aca="false">H17*H$29/$K$29</f>
        <v>0.00579581541364981</v>
      </c>
      <c r="I118" s="285" t="n">
        <f aca="false">I17*I$29/$K$29</f>
        <v>0</v>
      </c>
      <c r="J118" s="285" t="n">
        <f aca="false">J17*J$29/$K$29</f>
        <v>0</v>
      </c>
      <c r="K118" s="354"/>
      <c r="M118" s="238" t="s">
        <v>139</v>
      </c>
      <c r="N118" s="309" t="n">
        <f aca="false">SUM(C102:J102)</f>
        <v>2.60034123069664</v>
      </c>
      <c r="O118" s="309" t="n">
        <f aca="false">SUM(C118:J118)</f>
        <v>0.00579581541364981</v>
      </c>
      <c r="P118" s="309" t="n">
        <f aca="false">SUM(C135:J135)</f>
        <v>1.72760034187848</v>
      </c>
      <c r="Q118" s="311" t="str">
        <f aca="false">IF(N118&lt;=1,"Très faible",IF(N118&lt;=2,"Faible",IF(N118&lt;=3,"Moyenne",IF(N118&lt;=4,"Forte",IF(N118&lt;=5,"Très forte","")))))</f>
        <v>Moyenne</v>
      </c>
      <c r="R118" s="312" t="str">
        <f aca="false">IF(O118&lt;=1,"Très faible",IF(O118&lt;=2,"Faible",IF(O118&lt;=3,"Moyenne",IF(O118&lt;=4,"Forte",IF(O118&lt;=5,"Très forte","")))))</f>
        <v>Très faible</v>
      </c>
      <c r="S118" s="313" t="str">
        <f aca="false">IF(P118&lt;=1,"Très faible",IF(P118&lt;=2,"Faible",IF(P118&lt;=3,"Moyenne",IF(P118&lt;=4,"Forte",IF(P118&lt;=5,"Très forte","")))))</f>
        <v>Faible</v>
      </c>
      <c r="T118" s="314" t="n">
        <f aca="false">(O118-N118)/N118</f>
        <v>-0.997771132747798</v>
      </c>
      <c r="U118" s="315" t="n">
        <f aca="false">(P118-N118)/N118</f>
        <v>-0.335625524264117</v>
      </c>
      <c r="V118" s="316" t="n">
        <f aca="false">P118-N118</f>
        <v>-0.872740888818161</v>
      </c>
      <c r="W118" s="313" t="str">
        <f aca="false">IF(ABS(V118)&gt;0.6,"Très fort",IF(ABS(V118)&gt;0.47,"Fort",IF(ABS(V118)&gt;0.35,"Modéré",IF(ABS(V118)&gt;0.25,"Faible","NS"))))</f>
        <v>Très fort</v>
      </c>
    </row>
    <row r="119" customFormat="false" ht="14.55" hidden="false" customHeight="false" outlineLevel="0" collapsed="false">
      <c r="A119" s="351"/>
      <c r="B119" s="238" t="s">
        <v>143</v>
      </c>
      <c r="C119" s="284" t="n">
        <f aca="false">C18*C$29/$K$29</f>
        <v>0</v>
      </c>
      <c r="D119" s="285" t="n">
        <f aca="false">D18*D$29/$K$29</f>
        <v>0</v>
      </c>
      <c r="E119" s="285" t="n">
        <f aca="false">E18*E$29/$K$29</f>
        <v>0</v>
      </c>
      <c r="F119" s="285" t="n">
        <f aca="false">F18*F$29/$K$29</f>
        <v>0</v>
      </c>
      <c r="G119" s="285" t="n">
        <f aca="false">G18*G$29/$K$29</f>
        <v>0</v>
      </c>
      <c r="H119" s="285" t="n">
        <f aca="false">H18*H$29/$K$29</f>
        <v>0.00954913168925908</v>
      </c>
      <c r="I119" s="285" t="n">
        <f aca="false">I18*I$29/$K$29</f>
        <v>0</v>
      </c>
      <c r="J119" s="285" t="n">
        <f aca="false">J18*J$29/$K$29</f>
        <v>0</v>
      </c>
      <c r="K119" s="354"/>
      <c r="M119" s="238" t="s">
        <v>143</v>
      </c>
      <c r="N119" s="309" t="n">
        <f aca="false">SUM(C103:J103)</f>
        <v>2.6421415428167</v>
      </c>
      <c r="O119" s="309" t="n">
        <f aca="false">SUM(C119:J119)</f>
        <v>0.00954913168925908</v>
      </c>
      <c r="P119" s="309" t="n">
        <f aca="false">SUM(C136:J136)</f>
        <v>1.31415559898598</v>
      </c>
      <c r="Q119" s="311" t="str">
        <f aca="false">IF(N119&lt;=1,"Très faible",IF(N119&lt;=2,"Faible",IF(N119&lt;=3,"Moyenne",IF(N119&lt;=4,"Forte",IF(N119&lt;=5,"Très forte","")))))</f>
        <v>Moyenne</v>
      </c>
      <c r="R119" s="312" t="str">
        <f aca="false">IF(O119&lt;=1,"Très faible",IF(O119&lt;=2,"Faible",IF(O119&lt;=3,"Moyenne",IF(O119&lt;=4,"Forte",IF(O119&lt;=5,"Très forte","")))))</f>
        <v>Très faible</v>
      </c>
      <c r="S119" s="313" t="str">
        <f aca="false">IF(P119&lt;=1,"Très faible",IF(P119&lt;=2,"Faible",IF(P119&lt;=3,"Moyenne",IF(P119&lt;=4,"Forte",IF(P119&lt;=5,"Très forte","")))))</f>
        <v>Faible</v>
      </c>
      <c r="T119" s="314" t="n">
        <f aca="false">(O119-N119)/N119</f>
        <v>-0.996385836438165</v>
      </c>
      <c r="U119" s="315" t="n">
        <f aca="false">(P119-N119)/N119</f>
        <v>-0.502617260396656</v>
      </c>
      <c r="V119" s="316" t="n">
        <f aca="false">P119-N119</f>
        <v>-1.32798594383072</v>
      </c>
      <c r="W119" s="313" t="str">
        <f aca="false">IF(ABS(V119)&gt;0.6,"Très fort",IF(ABS(V119)&gt;0.47,"Fort",IF(ABS(V119)&gt;0.35,"Modéré",IF(ABS(V119)&gt;0.25,"Faible","NS"))))</f>
        <v>Très fort</v>
      </c>
    </row>
    <row r="120" customFormat="false" ht="14.55" hidden="false" customHeight="false" outlineLevel="0" collapsed="false">
      <c r="A120" s="351"/>
      <c r="B120" s="238" t="s">
        <v>144</v>
      </c>
      <c r="C120" s="284" t="n">
        <f aca="false">C19*C$29/$K$29</f>
        <v>0</v>
      </c>
      <c r="D120" s="285" t="n">
        <f aca="false">D19*D$29/$K$29</f>
        <v>0</v>
      </c>
      <c r="E120" s="285" t="n">
        <f aca="false">E19*E$29/$K$29</f>
        <v>0</v>
      </c>
      <c r="F120" s="285" t="n">
        <f aca="false">F19*F$29/$K$29</f>
        <v>0</v>
      </c>
      <c r="G120" s="285" t="n">
        <f aca="false">G19*G$29/$K$29</f>
        <v>0</v>
      </c>
      <c r="H120" s="285" t="n">
        <f aca="false">H19*H$29/$K$29</f>
        <v>0.0114488903406101</v>
      </c>
      <c r="I120" s="285" t="n">
        <f aca="false">I19*I$29/$K$29</f>
        <v>0</v>
      </c>
      <c r="J120" s="285" t="n">
        <f aca="false">J19*J$29/$K$29</f>
        <v>0</v>
      </c>
      <c r="K120" s="354"/>
      <c r="M120" s="238" t="s">
        <v>144</v>
      </c>
      <c r="N120" s="309" t="n">
        <f aca="false">SUM(C104:J104)</f>
        <v>2.92564180957047</v>
      </c>
      <c r="O120" s="309" t="n">
        <f aca="false">SUM(C120:J120)</f>
        <v>0.0114488903406101</v>
      </c>
      <c r="P120" s="309" t="n">
        <f aca="false">SUM(C137:J137)</f>
        <v>1.62010272141803</v>
      </c>
      <c r="Q120" s="311" t="str">
        <f aca="false">IF(N120&lt;=1,"Très faible",IF(N120&lt;=2,"Faible",IF(N120&lt;=3,"Moyenne",IF(N120&lt;=4,"Forte",IF(N120&lt;=5,"Très forte","")))))</f>
        <v>Moyenne</v>
      </c>
      <c r="R120" s="312" t="str">
        <f aca="false">IF(O120&lt;=1,"Très faible",IF(O120&lt;=2,"Faible",IF(O120&lt;=3,"Moyenne",IF(O120&lt;=4,"Forte",IF(O120&lt;=5,"Très forte","")))))</f>
        <v>Très faible</v>
      </c>
      <c r="S120" s="313" t="str">
        <f aca="false">IF(P120&lt;=1,"Très faible",IF(P120&lt;=2,"Faible",IF(P120&lt;=3,"Moyenne",IF(P120&lt;=4,"Forte",IF(P120&lt;=5,"Très forte","")))))</f>
        <v>Faible</v>
      </c>
      <c r="T120" s="314" t="n">
        <f aca="false">(O120-N120)/N120</f>
        <v>-0.996086708118828</v>
      </c>
      <c r="U120" s="315" t="n">
        <f aca="false">(P120-N120)/N120</f>
        <v>-0.446240234837262</v>
      </c>
      <c r="V120" s="316" t="n">
        <f aca="false">P120-N120</f>
        <v>-1.30553908815244</v>
      </c>
      <c r="W120" s="313" t="str">
        <f aca="false">IF(ABS(V120)&gt;0.6,"Très fort",IF(ABS(V120)&gt;0.47,"Fort",IF(ABS(V120)&gt;0.35,"Modéré",IF(ABS(V120)&gt;0.25,"Faible","NS"))))</f>
        <v>Très fort</v>
      </c>
    </row>
    <row r="121" customFormat="false" ht="14.55" hidden="false" customHeight="false" outlineLevel="0" collapsed="false">
      <c r="A121" s="351"/>
      <c r="B121" s="238" t="s">
        <v>145</v>
      </c>
      <c r="C121" s="284" t="n">
        <f aca="false">C20*C$29/$K$29</f>
        <v>0</v>
      </c>
      <c r="D121" s="285" t="n">
        <f aca="false">D20*D$29/$K$29</f>
        <v>0</v>
      </c>
      <c r="E121" s="285" t="n">
        <f aca="false">E20*E$29/$K$29</f>
        <v>0</v>
      </c>
      <c r="F121" s="285" t="n">
        <f aca="false">F20*F$29/$K$29</f>
        <v>0</v>
      </c>
      <c r="G121" s="285" t="n">
        <f aca="false">G20*G$29/$K$29</f>
        <v>0</v>
      </c>
      <c r="H121" s="285" t="n">
        <f aca="false">H20*H$29/$K$29</f>
        <v>0.00384089135681492</v>
      </c>
      <c r="I121" s="285" t="n">
        <f aca="false">I20*I$29/$K$29</f>
        <v>0</v>
      </c>
      <c r="J121" s="285" t="n">
        <f aca="false">J20*J$29/$K$29</f>
        <v>0</v>
      </c>
      <c r="K121" s="354"/>
      <c r="M121" s="238" t="s">
        <v>145</v>
      </c>
      <c r="N121" s="309" t="n">
        <f aca="false">SUM(C105:J105)</f>
        <v>3.18670949607128</v>
      </c>
      <c r="O121" s="309" t="n">
        <f aca="false">SUM(C121:J121)</f>
        <v>0.00384089135681492</v>
      </c>
      <c r="P121" s="309" t="n">
        <f aca="false">SUM(C138:J138)</f>
        <v>1.42125472160675</v>
      </c>
      <c r="Q121" s="311" t="str">
        <f aca="false">IF(N121&lt;=1,"Très faible",IF(N121&lt;=2,"Faible",IF(N121&lt;=3,"Moyenne",IF(N121&lt;=4,"Forte",IF(N121&lt;=5,"Très forte","")))))</f>
        <v>Forte</v>
      </c>
      <c r="R121" s="312" t="str">
        <f aca="false">IF(O121&lt;=1,"Très faible",IF(O121&lt;=2,"Faible",IF(O121&lt;=3,"Moyenne",IF(O121&lt;=4,"Forte",IF(O121&lt;=5,"Très forte","")))))</f>
        <v>Très faible</v>
      </c>
      <c r="S121" s="313" t="str">
        <f aca="false">IF(P121&lt;=1,"Très faible",IF(P121&lt;=2,"Faible",IF(P121&lt;=3,"Moyenne",IF(P121&lt;=4,"Forte",IF(P121&lt;=5,"Très forte","")))))</f>
        <v>Faible</v>
      </c>
      <c r="T121" s="314" t="n">
        <f aca="false">(O121-N121)/N121</f>
        <v>-0.998794715564268</v>
      </c>
      <c r="U121" s="315" t="n">
        <f aca="false">(P121-N121)/N121</f>
        <v>-0.554005558599257</v>
      </c>
      <c r="V121" s="316" t="n">
        <f aca="false">P121-N121</f>
        <v>-1.76545477446453</v>
      </c>
      <c r="W121" s="313" t="str">
        <f aca="false">IF(ABS(V121)&gt;0.6,"Très fort",IF(ABS(V121)&gt;0.47,"Fort",IF(ABS(V121)&gt;0.35,"Modéré",IF(ABS(V121)&gt;0.25,"Faible","NS"))))</f>
        <v>Très fort</v>
      </c>
    </row>
    <row r="122" customFormat="false" ht="14.55" hidden="false" customHeight="false" outlineLevel="0" collapsed="false">
      <c r="A122" s="351"/>
      <c r="B122" s="238" t="s">
        <v>146</v>
      </c>
      <c r="C122" s="284" t="n">
        <f aca="false">C21*C$29/$K$29</f>
        <v>0</v>
      </c>
      <c r="D122" s="285" t="n">
        <f aca="false">D21*D$29/$K$29</f>
        <v>0</v>
      </c>
      <c r="E122" s="285" t="n">
        <f aca="false">E21*E$29/$K$29</f>
        <v>0</v>
      </c>
      <c r="F122" s="285" t="n">
        <f aca="false">F21*F$29/$K$29</f>
        <v>0</v>
      </c>
      <c r="G122" s="285" t="n">
        <f aca="false">G21*G$29/$K$29</f>
        <v>0</v>
      </c>
      <c r="H122" s="285" t="n">
        <f aca="false">H21*H$29/$K$29</f>
        <v>0.00718115665886367</v>
      </c>
      <c r="I122" s="285" t="n">
        <f aca="false">I21*I$29/$K$29</f>
        <v>0</v>
      </c>
      <c r="J122" s="285" t="n">
        <f aca="false">J21*J$29/$K$29</f>
        <v>0</v>
      </c>
      <c r="K122" s="354"/>
      <c r="M122" s="238" t="s">
        <v>146</v>
      </c>
      <c r="N122" s="309" t="n">
        <f aca="false">SUM(C106:J106)</f>
        <v>2.75250860108516</v>
      </c>
      <c r="O122" s="309" t="n">
        <f aca="false">SUM(C122:J122)</f>
        <v>0.00718115665886367</v>
      </c>
      <c r="P122" s="309" t="n">
        <f aca="false">SUM(C139:J139)</f>
        <v>1.63079172116943</v>
      </c>
      <c r="Q122" s="311" t="str">
        <f aca="false">IF(N122&lt;=1,"Très faible",IF(N122&lt;=2,"Faible",IF(N122&lt;=3,"Moyenne",IF(N122&lt;=4,"Forte",IF(N122&lt;=5,"Très forte","")))))</f>
        <v>Moyenne</v>
      </c>
      <c r="R122" s="312" t="str">
        <f aca="false">IF(O122&lt;=1,"Très faible",IF(O122&lt;=2,"Faible",IF(O122&lt;=3,"Moyenne",IF(O122&lt;=4,"Forte",IF(O122&lt;=5,"Très forte","")))))</f>
        <v>Très faible</v>
      </c>
      <c r="S122" s="313" t="str">
        <f aca="false">IF(P122&lt;=1,"Très faible",IF(P122&lt;=2,"Faible",IF(P122&lt;=3,"Moyenne",IF(P122&lt;=4,"Forte",IF(P122&lt;=5,"Très forte","")))))</f>
        <v>Faible</v>
      </c>
      <c r="T122" s="314" t="n">
        <f aca="false">(O122-N122)/N122</f>
        <v>-0.997391050238305</v>
      </c>
      <c r="U122" s="315" t="n">
        <f aca="false">(P122-N122)/N122</f>
        <v>-0.407525295097534</v>
      </c>
      <c r="V122" s="316" t="n">
        <f aca="false">P122-N122</f>
        <v>-1.12171687991573</v>
      </c>
      <c r="W122" s="313" t="str">
        <f aca="false">IF(ABS(V122)&gt;0.6,"Très fort",IF(ABS(V122)&gt;0.47,"Fort",IF(ABS(V122)&gt;0.35,"Modéré",IF(ABS(V122)&gt;0.25,"Faible","NS"))))</f>
        <v>Très fort</v>
      </c>
    </row>
    <row r="123" customFormat="false" ht="15.3" hidden="false" customHeight="false" outlineLevel="0" collapsed="false">
      <c r="A123" s="351"/>
      <c r="B123" s="319" t="s">
        <v>147</v>
      </c>
      <c r="C123" s="284" t="n">
        <f aca="false">C22*C$29/$K$29</f>
        <v>0</v>
      </c>
      <c r="D123" s="285" t="n">
        <f aca="false">D22*D$29/$K$29</f>
        <v>0</v>
      </c>
      <c r="E123" s="285" t="n">
        <f aca="false">E22*E$29/$K$29</f>
        <v>0</v>
      </c>
      <c r="F123" s="285" t="n">
        <f aca="false">F22*F$29/$K$29</f>
        <v>0</v>
      </c>
      <c r="G123" s="285" t="n">
        <f aca="false">G22*G$29/$K$29</f>
        <v>0</v>
      </c>
      <c r="H123" s="285" t="n">
        <f aca="false">H22*H$29/$K$29</f>
        <v>0.0129142214237755</v>
      </c>
      <c r="I123" s="285" t="n">
        <f aca="false">I22*I$29/$K$29</f>
        <v>0</v>
      </c>
      <c r="J123" s="285" t="n">
        <f aca="false">J22*J$29/$K$29</f>
        <v>0</v>
      </c>
      <c r="K123" s="354"/>
      <c r="M123" s="255" t="s">
        <v>147</v>
      </c>
      <c r="N123" s="309" t="n">
        <f aca="false">SUM(C107:J107)</f>
        <v>3.07211991217087</v>
      </c>
      <c r="O123" s="309" t="n">
        <f aca="false">SUM(C123:J123)</f>
        <v>0.0129142214237755</v>
      </c>
      <c r="P123" s="309" t="n">
        <f aca="false">SUM(C140:J140)</f>
        <v>2.13432289007083</v>
      </c>
      <c r="Q123" s="322" t="str">
        <f aca="false">IF(N123&lt;=1,"Très faible",IF(N123&lt;=2,"Faible",IF(N123&lt;=3,"Moyenne",IF(N123&lt;=4,"Forte",IF(N123&lt;=5,"Très forte","")))))</f>
        <v>Forte</v>
      </c>
      <c r="R123" s="323" t="str">
        <f aca="false">IF(O123&lt;=1,"Très faible",IF(O123&lt;=2,"Faible",IF(O123&lt;=3,"Moyenne",IF(O123&lt;=4,"Forte",IF(O123&lt;=5,"Très forte","")))))</f>
        <v>Très faible</v>
      </c>
      <c r="S123" s="324" t="str">
        <f aca="false">IF(P123&lt;=1,"Très faible",IF(P123&lt;=2,"Faible",IF(P123&lt;=3,"Moyenne",IF(P123&lt;=4,"Forte",IF(P123&lt;=5,"Très forte","")))))</f>
        <v>Moyenne</v>
      </c>
      <c r="T123" s="325" t="n">
        <f aca="false">(O123-N123)/N123</f>
        <v>-0.995796315966505</v>
      </c>
      <c r="U123" s="326" t="n">
        <f aca="false">(P123-N123)/N123</f>
        <v>-0.305260552618651</v>
      </c>
      <c r="V123" s="327" t="n">
        <f aca="false">P123-N123</f>
        <v>-0.93779702210004</v>
      </c>
      <c r="W123" s="324" t="str">
        <f aca="false">IF(ABS(V123)&gt;0.6,"Très fort",IF(ABS(V123)&gt;0.47,"Fort",IF(ABS(V123)&gt;0.35,"Modéré",IF(ABS(V123)&gt;0.25,"Faible","NS"))))</f>
        <v>Très fort</v>
      </c>
    </row>
    <row r="124" s="330" customFormat="true" ht="14.55" hidden="false" customHeight="false" outlineLevel="0" collapsed="false">
      <c r="A124" s="351"/>
      <c r="B124" s="360"/>
      <c r="C124" s="361"/>
      <c r="D124" s="361"/>
      <c r="E124" s="361"/>
      <c r="F124" s="361"/>
      <c r="G124" s="361"/>
      <c r="H124" s="361"/>
      <c r="I124" s="361"/>
      <c r="J124" s="361"/>
      <c r="K124" s="354"/>
    </row>
    <row r="125" s="330" customFormat="true" ht="14.55" hidden="false" customHeight="false" outlineLevel="0" collapsed="false">
      <c r="A125" s="351"/>
      <c r="B125" s="360"/>
      <c r="C125" s="361"/>
      <c r="D125" s="361"/>
      <c r="E125" s="361"/>
      <c r="F125" s="361"/>
      <c r="G125" s="361"/>
      <c r="H125" s="361"/>
      <c r="I125" s="361"/>
      <c r="J125" s="361"/>
      <c r="K125" s="354"/>
      <c r="X125" s="211"/>
    </row>
    <row r="126" s="330" customFormat="true" ht="15.3" hidden="false" customHeight="false" outlineLevel="0" collapsed="false">
      <c r="A126" s="351"/>
      <c r="B126" s="216" t="s">
        <v>242</v>
      </c>
      <c r="C126" s="212"/>
      <c r="D126" s="212"/>
      <c r="E126" s="212"/>
      <c r="F126" s="212"/>
      <c r="G126" s="212"/>
      <c r="H126" s="212"/>
      <c r="I126" s="212"/>
      <c r="J126" s="212"/>
      <c r="K126" s="354"/>
      <c r="X126" s="211"/>
    </row>
    <row r="127" s="330" customFormat="true" ht="30" hidden="false" customHeight="true" outlineLevel="0" collapsed="false">
      <c r="A127" s="351"/>
      <c r="B127" s="263" t="s">
        <v>97</v>
      </c>
      <c r="C127" s="233" t="s">
        <v>67</v>
      </c>
      <c r="D127" s="234" t="s">
        <v>212</v>
      </c>
      <c r="E127" s="234" t="s">
        <v>73</v>
      </c>
      <c r="F127" s="234" t="s">
        <v>76</v>
      </c>
      <c r="G127" s="234" t="s">
        <v>77</v>
      </c>
      <c r="H127" s="234" t="s">
        <v>80</v>
      </c>
      <c r="I127" s="234" t="s">
        <v>83</v>
      </c>
      <c r="J127" s="235" t="s">
        <v>86</v>
      </c>
      <c r="K127" s="354"/>
      <c r="X127" s="211"/>
    </row>
    <row r="128" s="330" customFormat="true" ht="14.55" hidden="false" customHeight="false" outlineLevel="0" collapsed="false">
      <c r="A128" s="351"/>
      <c r="B128" s="300" t="s">
        <v>115</v>
      </c>
      <c r="C128" s="284" t="n">
        <f aca="false">C10*C$30/$K$30</f>
        <v>0</v>
      </c>
      <c r="D128" s="285" t="n">
        <f aca="false">D10*D$30/$K$30</f>
        <v>0</v>
      </c>
      <c r="E128" s="285" t="n">
        <f aca="false">E10*E$30/$K$30</f>
        <v>0</v>
      </c>
      <c r="F128" s="285" t="n">
        <f aca="false">F10*F$30/$K$30</f>
        <v>0</v>
      </c>
      <c r="G128" s="285" t="n">
        <f aca="false">G10*G$30/$K$30</f>
        <v>0.00419795562475389</v>
      </c>
      <c r="H128" s="285" t="n">
        <f aca="false">H10*H$30/$K$30</f>
        <v>0.0824201149394</v>
      </c>
      <c r="I128" s="285" t="n">
        <f aca="false">I10*I$30/$K$30</f>
        <v>1.05906445897368</v>
      </c>
      <c r="J128" s="285" t="n">
        <f aca="false">J10*J$30/$K$30</f>
        <v>1.11446666412617</v>
      </c>
      <c r="K128" s="354"/>
      <c r="X128" s="211"/>
    </row>
    <row r="129" customFormat="false" ht="14.55" hidden="false" customHeight="false" outlineLevel="0" collapsed="false">
      <c r="A129" s="351"/>
      <c r="B129" s="238" t="s">
        <v>126</v>
      </c>
      <c r="C129" s="284" t="n">
        <f aca="false">C11*C$30/$K$30</f>
        <v>0</v>
      </c>
      <c r="D129" s="285" t="n">
        <f aca="false">D11*D$30/$K$30</f>
        <v>0</v>
      </c>
      <c r="E129" s="285" t="n">
        <f aca="false">E11*E$30/$K$30</f>
        <v>0</v>
      </c>
      <c r="F129" s="285" t="n">
        <f aca="false">F11*F$30/$K$30</f>
        <v>0</v>
      </c>
      <c r="G129" s="285" t="n">
        <f aca="false">G11*G$30/$K$30</f>
        <v>0.0823043843556117</v>
      </c>
      <c r="H129" s="285" t="n">
        <f aca="false">H11*H$30/$K$30</f>
        <v>0.220061135276089</v>
      </c>
      <c r="I129" s="285" t="n">
        <f aca="false">I11*I$30/$K$30</f>
        <v>1.59995609402021</v>
      </c>
      <c r="J129" s="285" t="n">
        <f aca="false">J11*J$30/$K$30</f>
        <v>0.817805967630423</v>
      </c>
      <c r="K129" s="354"/>
    </row>
    <row r="130" customFormat="false" ht="14.55" hidden="false" customHeight="false" outlineLevel="0" collapsed="false">
      <c r="A130" s="351"/>
      <c r="B130" s="238" t="s">
        <v>127</v>
      </c>
      <c r="C130" s="284" t="n">
        <f aca="false">C12*C$30/$K$30</f>
        <v>0</v>
      </c>
      <c r="D130" s="285" t="n">
        <f aca="false">D12*D$30/$K$30</f>
        <v>0</v>
      </c>
      <c r="E130" s="285" t="n">
        <f aca="false">E12*E$30/$K$30</f>
        <v>0</v>
      </c>
      <c r="F130" s="285" t="n">
        <f aca="false">F12*F$30/$K$30</f>
        <v>0</v>
      </c>
      <c r="G130" s="285" t="n">
        <f aca="false">G12*G$30/$K$30</f>
        <v>0.00383929533836715</v>
      </c>
      <c r="H130" s="285" t="n">
        <f aca="false">H12*H$30/$K$30</f>
        <v>0.0793461120396028</v>
      </c>
      <c r="I130" s="285" t="n">
        <f aca="false">I12*I$30/$K$30</f>
        <v>1.63500505450276</v>
      </c>
      <c r="J130" s="285" t="n">
        <f aca="false">J12*J$30/$K$30</f>
        <v>0.861823083330158</v>
      </c>
      <c r="K130" s="354"/>
    </row>
    <row r="131" customFormat="false" ht="14.55" hidden="false" customHeight="false" outlineLevel="0" collapsed="false">
      <c r="A131" s="351"/>
      <c r="B131" s="238" t="s">
        <v>128</v>
      </c>
      <c r="C131" s="284" t="n">
        <f aca="false">C13*C$30/$K$30</f>
        <v>0</v>
      </c>
      <c r="D131" s="285" t="n">
        <f aca="false">D13*D$30/$K$30</f>
        <v>0</v>
      </c>
      <c r="E131" s="285" t="n">
        <f aca="false">E13*E$30/$K$30</f>
        <v>0</v>
      </c>
      <c r="F131" s="285" t="n">
        <f aca="false">F13*F$30/$K$30</f>
        <v>0</v>
      </c>
      <c r="G131" s="285" t="n">
        <f aca="false">G13*G$30/$K$30</f>
        <v>0.0042305611053345</v>
      </c>
      <c r="H131" s="285" t="n">
        <f aca="false">H13*H$30/$K$30</f>
        <v>0.0546778738932954</v>
      </c>
      <c r="I131" s="285" t="n">
        <f aca="false">I13*I$30/$K$30</f>
        <v>1.59832115708808</v>
      </c>
      <c r="J131" s="285" t="n">
        <f aca="false">J13*J$30/$K$30</f>
        <v>0.925255521500781</v>
      </c>
      <c r="K131" s="354"/>
    </row>
    <row r="132" customFormat="false" ht="14.55" hidden="false" customHeight="false" outlineLevel="0" collapsed="false">
      <c r="A132" s="351"/>
      <c r="B132" s="238" t="s">
        <v>134</v>
      </c>
      <c r="C132" s="284" t="n">
        <f aca="false">C14*C$30/$K$30</f>
        <v>0</v>
      </c>
      <c r="D132" s="285" t="n">
        <f aca="false">D14*D$30/$K$30</f>
        <v>0</v>
      </c>
      <c r="E132" s="285" t="n">
        <f aca="false">E14*E$30/$K$30</f>
        <v>0</v>
      </c>
      <c r="F132" s="285" t="n">
        <f aca="false">F14*F$30/$K$30</f>
        <v>0</v>
      </c>
      <c r="G132" s="285" t="n">
        <f aca="false">G14*G$30/$K$30</f>
        <v>0.0202153979599799</v>
      </c>
      <c r="H132" s="285" t="n">
        <f aca="false">H14*H$30/$K$30</f>
        <v>0.0157574404842916</v>
      </c>
      <c r="I132" s="285" t="n">
        <f aca="false">I14*I$30/$K$30</f>
        <v>0.584251524934081</v>
      </c>
      <c r="J132" s="285" t="n">
        <f aca="false">J14*J$30/$K$30</f>
        <v>0.18776291344341</v>
      </c>
      <c r="K132" s="354"/>
    </row>
    <row r="133" customFormat="false" ht="14.55" hidden="false" customHeight="false" outlineLevel="0" collapsed="false">
      <c r="A133" s="351"/>
      <c r="B133" s="238" t="s">
        <v>135</v>
      </c>
      <c r="C133" s="284" t="n">
        <f aca="false">C15*C$30/$K$30</f>
        <v>0</v>
      </c>
      <c r="D133" s="285" t="n">
        <f aca="false">D15*D$30/$K$30</f>
        <v>0</v>
      </c>
      <c r="E133" s="285" t="n">
        <f aca="false">E15*E$30/$K$30</f>
        <v>0</v>
      </c>
      <c r="F133" s="285" t="n">
        <f aca="false">F15*F$30/$K$30</f>
        <v>0</v>
      </c>
      <c r="G133" s="285" t="n">
        <f aca="false">G15*G$30/$K$30</f>
        <v>0</v>
      </c>
      <c r="H133" s="285" t="n">
        <f aca="false">H15*H$30/$K$30</f>
        <v>0.111508820065581</v>
      </c>
      <c r="I133" s="285" t="n">
        <f aca="false">I15*I$30/$K$30</f>
        <v>0.660650765325104</v>
      </c>
      <c r="J133" s="285" t="n">
        <f aca="false">J15*J$30/$K$30</f>
        <v>0.740208037773579</v>
      </c>
      <c r="K133" s="354"/>
    </row>
    <row r="134" customFormat="false" ht="14.55" hidden="false" customHeight="false" outlineLevel="0" collapsed="false">
      <c r="A134" s="351"/>
      <c r="B134" s="238" t="s">
        <v>136</v>
      </c>
      <c r="C134" s="284" t="n">
        <f aca="false">C16*C$30/$K$30</f>
        <v>0</v>
      </c>
      <c r="D134" s="285" t="n">
        <f aca="false">D16*D$30/$K$30</f>
        <v>0</v>
      </c>
      <c r="E134" s="285" t="n">
        <f aca="false">E16*E$30/$K$30</f>
        <v>0</v>
      </c>
      <c r="F134" s="285" t="n">
        <f aca="false">F16*F$30/$K$30</f>
        <v>0</v>
      </c>
      <c r="G134" s="285" t="n">
        <f aca="false">G16*G$30/$K$30</f>
        <v>0.0331271682699025</v>
      </c>
      <c r="H134" s="285" t="n">
        <f aca="false">H16*H$30/$K$30</f>
        <v>0.104967037035021</v>
      </c>
      <c r="I134" s="285" t="n">
        <f aca="false">I16*I$30/$K$30</f>
        <v>1.19071094319627</v>
      </c>
      <c r="J134" s="285" t="n">
        <f aca="false">J16*J$30/$K$30</f>
        <v>0.891385061507278</v>
      </c>
      <c r="K134" s="354"/>
    </row>
    <row r="135" customFormat="false" ht="14.55" hidden="false" customHeight="false" outlineLevel="0" collapsed="false">
      <c r="A135" s="351"/>
      <c r="B135" s="238" t="s">
        <v>139</v>
      </c>
      <c r="C135" s="284" t="n">
        <f aca="false">C17*C$30/$K$30</f>
        <v>0</v>
      </c>
      <c r="D135" s="285" t="n">
        <f aca="false">D17*D$30/$K$30</f>
        <v>0</v>
      </c>
      <c r="E135" s="285" t="n">
        <f aca="false">E17*E$30/$K$30</f>
        <v>0</v>
      </c>
      <c r="F135" s="285" t="n">
        <f aca="false">F17*F$30/$K$30</f>
        <v>0</v>
      </c>
      <c r="G135" s="285" t="n">
        <f aca="false">G17*G$30/$K$30</f>
        <v>0.00426316658591512</v>
      </c>
      <c r="H135" s="285" t="n">
        <f aca="false">H17*H$30/$K$30</f>
        <v>0.0533822197785048</v>
      </c>
      <c r="I135" s="285" t="n">
        <f aca="false">I17*I$30/$K$30</f>
        <v>1.32688756516832</v>
      </c>
      <c r="J135" s="285" t="n">
        <f aca="false">J17*J$30/$K$30</f>
        <v>0.343067390345744</v>
      </c>
      <c r="K135" s="354"/>
    </row>
    <row r="136" customFormat="false" ht="14.55" hidden="false" customHeight="false" outlineLevel="0" collapsed="false">
      <c r="A136" s="351"/>
      <c r="B136" s="238" t="s">
        <v>143</v>
      </c>
      <c r="C136" s="284" t="n">
        <f aca="false">C18*C$30/$K$30</f>
        <v>0</v>
      </c>
      <c r="D136" s="285" t="n">
        <f aca="false">D18*D$30/$K$30</f>
        <v>0</v>
      </c>
      <c r="E136" s="285" t="n">
        <f aca="false">E18*E$30/$K$30</f>
        <v>0</v>
      </c>
      <c r="F136" s="285" t="n">
        <f aca="false">F18*F$30/$K$30</f>
        <v>0</v>
      </c>
      <c r="G136" s="285" t="n">
        <f aca="false">G18*G$30/$K$30</f>
        <v>0.0490549455335319</v>
      </c>
      <c r="H136" s="285" t="n">
        <f aca="false">H18*H$30/$K$30</f>
        <v>0.0879520499099031</v>
      </c>
      <c r="I136" s="285" t="n">
        <f aca="false">I18*I$30/$K$30</f>
        <v>0.629518841242447</v>
      </c>
      <c r="J136" s="285" t="n">
        <f aca="false">J18*J$30/$K$30</f>
        <v>0.547629762300094</v>
      </c>
      <c r="K136" s="354"/>
      <c r="M136" s="331"/>
      <c r="N136" s="331"/>
      <c r="O136" s="331"/>
      <c r="P136" s="331"/>
      <c r="Q136" s="331"/>
      <c r="R136" s="331"/>
      <c r="S136" s="331"/>
      <c r="T136" s="332"/>
      <c r="U136" s="332"/>
      <c r="V136" s="332"/>
      <c r="W136" s="332"/>
    </row>
    <row r="137" customFormat="false" ht="14.55" hidden="false" customHeight="false" outlineLevel="0" collapsed="false">
      <c r="A137" s="351"/>
      <c r="B137" s="238" t="s">
        <v>144</v>
      </c>
      <c r="C137" s="284" t="n">
        <f aca="false">C19*C$30/$K$30</f>
        <v>0</v>
      </c>
      <c r="D137" s="285" t="n">
        <f aca="false">D19*D$30/$K$30</f>
        <v>0</v>
      </c>
      <c r="E137" s="285" t="n">
        <f aca="false">E19*E$30/$K$30</f>
        <v>0</v>
      </c>
      <c r="F137" s="285" t="n">
        <f aca="false">F19*F$30/$K$30</f>
        <v>0</v>
      </c>
      <c r="G137" s="285" t="n">
        <f aca="false">G19*G$30/$K$30</f>
        <v>0.0777559198146162</v>
      </c>
      <c r="H137" s="285" t="n">
        <f aca="false">H19*H$30/$K$30</f>
        <v>0.105449731705237</v>
      </c>
      <c r="I137" s="285" t="n">
        <f aca="false">I19*I$30/$K$30</f>
        <v>0.847612615751452</v>
      </c>
      <c r="J137" s="285" t="n">
        <f aca="false">J19*J$30/$K$30</f>
        <v>0.589284454146727</v>
      </c>
      <c r="K137" s="354"/>
      <c r="M137" s="331"/>
      <c r="N137" s="329"/>
      <c r="O137" s="329"/>
      <c r="P137" s="329"/>
      <c r="Q137" s="329"/>
      <c r="R137" s="329"/>
      <c r="S137" s="329"/>
      <c r="T137" s="329"/>
      <c r="U137" s="329"/>
      <c r="V137" s="334"/>
      <c r="W137" s="329"/>
    </row>
    <row r="138" customFormat="false" ht="14.55" hidden="false" customHeight="false" outlineLevel="0" collapsed="false">
      <c r="A138" s="351"/>
      <c r="B138" s="238" t="s">
        <v>145</v>
      </c>
      <c r="C138" s="284" t="n">
        <f aca="false">C20*C$30/$K$30</f>
        <v>0</v>
      </c>
      <c r="D138" s="285" t="n">
        <f aca="false">D20*D$30/$K$30</f>
        <v>0</v>
      </c>
      <c r="E138" s="285" t="n">
        <f aca="false">E20*E$30/$K$30</f>
        <v>0</v>
      </c>
      <c r="F138" s="285" t="n">
        <f aca="false">F20*F$30/$K$30</f>
        <v>0</v>
      </c>
      <c r="G138" s="285" t="n">
        <f aca="false">G20*G$30/$K$30</f>
        <v>0.0410992082718623</v>
      </c>
      <c r="H138" s="285" t="n">
        <f aca="false">H20*H$30/$K$30</f>
        <v>0.0353764383303119</v>
      </c>
      <c r="I138" s="285" t="n">
        <f aca="false">I20*I$30/$K$30</f>
        <v>0.739672717044746</v>
      </c>
      <c r="J138" s="285" t="n">
        <f aca="false">J20*J$30/$K$30</f>
        <v>0.605106357959835</v>
      </c>
      <c r="K138" s="354"/>
      <c r="M138" s="259"/>
      <c r="N138" s="262"/>
      <c r="O138" s="262"/>
      <c r="P138" s="262"/>
      <c r="Q138" s="263"/>
      <c r="R138" s="263"/>
      <c r="S138" s="263"/>
      <c r="T138" s="338"/>
      <c r="U138" s="338"/>
      <c r="V138" s="339"/>
      <c r="W138" s="263"/>
    </row>
    <row r="139" customFormat="false" ht="14.55" hidden="false" customHeight="false" outlineLevel="0" collapsed="false">
      <c r="A139" s="351"/>
      <c r="B139" s="238" t="s">
        <v>146</v>
      </c>
      <c r="C139" s="284" t="n">
        <f aca="false">C21*C$30/$K$30</f>
        <v>0</v>
      </c>
      <c r="D139" s="285" t="n">
        <f aca="false">D21*D$30/$K$30</f>
        <v>0</v>
      </c>
      <c r="E139" s="285" t="n">
        <f aca="false">E21*E$30/$K$30</f>
        <v>0</v>
      </c>
      <c r="F139" s="285" t="n">
        <f aca="false">F21*F$30/$K$30</f>
        <v>0</v>
      </c>
      <c r="G139" s="285" t="n">
        <f aca="false">G21*G$30/$K$30</f>
        <v>0.0730362765005725</v>
      </c>
      <c r="H139" s="285" t="n">
        <f aca="false">H21*H$30/$K$30</f>
        <v>0.066141872310928</v>
      </c>
      <c r="I139" s="285" t="n">
        <f aca="false">I21*I$30/$K$30</f>
        <v>0.709494506172505</v>
      </c>
      <c r="J139" s="285" t="n">
        <f aca="false">J21*J$30/$K$30</f>
        <v>0.782119066185423</v>
      </c>
      <c r="K139" s="354"/>
      <c r="M139" s="259"/>
      <c r="N139" s="262"/>
      <c r="O139" s="262"/>
      <c r="P139" s="262"/>
      <c r="Q139" s="263"/>
      <c r="R139" s="263"/>
      <c r="S139" s="263"/>
      <c r="T139" s="338"/>
      <c r="U139" s="338"/>
      <c r="V139" s="339"/>
      <c r="W139" s="263"/>
    </row>
    <row r="140" customFormat="false" ht="15.3" hidden="false" customHeight="false" outlineLevel="0" collapsed="false">
      <c r="A140" s="351"/>
      <c r="B140" s="255" t="s">
        <v>147</v>
      </c>
      <c r="C140" s="362" t="n">
        <f aca="false">C22*C$30/$K$30</f>
        <v>0</v>
      </c>
      <c r="D140" s="363" t="n">
        <f aca="false">D22*D$30/$K$30</f>
        <v>0</v>
      </c>
      <c r="E140" s="363" t="n">
        <f aca="false">E22*E$30/$K$30</f>
        <v>0</v>
      </c>
      <c r="F140" s="363" t="n">
        <f aca="false">F22*F$30/$K$30</f>
        <v>0</v>
      </c>
      <c r="G140" s="363" t="n">
        <f aca="false">G22*G$30/$K$30</f>
        <v>0.0803725096312104</v>
      </c>
      <c r="H140" s="363" t="n">
        <f aca="false">H22*H$30/$K$30</f>
        <v>0.118946128734305</v>
      </c>
      <c r="I140" s="363" t="n">
        <f aca="false">I22*I$30/$K$30</f>
        <v>1.20201925697685</v>
      </c>
      <c r="J140" s="363" t="n">
        <f aca="false">J22*J$30/$K$30</f>
        <v>0.732984994728465</v>
      </c>
      <c r="K140" s="364"/>
      <c r="M140" s="259"/>
      <c r="N140" s="262"/>
      <c r="O140" s="262"/>
      <c r="P140" s="262"/>
      <c r="Q140" s="263"/>
      <c r="R140" s="263"/>
      <c r="S140" s="263"/>
      <c r="T140" s="338"/>
      <c r="U140" s="338"/>
      <c r="V140" s="339"/>
      <c r="W140" s="263"/>
    </row>
    <row r="141" s="220" customFormat="true" ht="18.4" hidden="false" customHeight="false" outlineLevel="0" collapsed="false">
      <c r="A141" s="211"/>
      <c r="B141" s="211"/>
      <c r="C141" s="212"/>
      <c r="D141" s="212"/>
      <c r="E141" s="212"/>
      <c r="F141" s="212"/>
      <c r="G141" s="212"/>
      <c r="H141" s="212"/>
      <c r="I141" s="212"/>
      <c r="J141" s="217"/>
      <c r="K141" s="211"/>
      <c r="L141" s="211"/>
      <c r="M141" s="211"/>
      <c r="N141" s="211"/>
      <c r="O141" s="211"/>
      <c r="P141" s="211"/>
      <c r="Q141" s="211"/>
      <c r="R141" s="211"/>
      <c r="S141" s="211"/>
      <c r="T141" s="211"/>
      <c r="U141" s="211"/>
      <c r="V141" s="211"/>
      <c r="W141" s="211"/>
      <c r="X141" s="211"/>
      <c r="Y141" s="211"/>
      <c r="Z141" s="211"/>
      <c r="AA141" s="211"/>
      <c r="AB141" s="211"/>
      <c r="AC141" s="211"/>
      <c r="AD141" s="211"/>
      <c r="AE141" s="211"/>
      <c r="AF141" s="211"/>
      <c r="AG141" s="211"/>
      <c r="AH141" s="211"/>
      <c r="AI141" s="211"/>
      <c r="AJ141" s="211"/>
      <c r="AK141" s="211"/>
      <c r="AL141" s="211"/>
      <c r="AM141" s="211"/>
    </row>
    <row r="142" s="220" customFormat="true" ht="18.4" hidden="false" customHeight="false" outlineLevel="0" collapsed="false">
      <c r="A142" s="211"/>
      <c r="B142" s="211"/>
      <c r="C142" s="212"/>
      <c r="D142" s="212"/>
      <c r="E142" s="212"/>
      <c r="F142" s="212"/>
      <c r="G142" s="212"/>
      <c r="H142" s="212"/>
      <c r="I142" s="212"/>
      <c r="J142" s="217"/>
      <c r="K142" s="211"/>
      <c r="L142" s="211"/>
      <c r="M142" s="211"/>
      <c r="N142" s="211"/>
      <c r="O142" s="211"/>
      <c r="P142" s="211"/>
      <c r="Q142" s="211"/>
      <c r="R142" s="211"/>
      <c r="S142" s="211"/>
      <c r="T142" s="211"/>
      <c r="U142" s="211"/>
      <c r="V142" s="211"/>
      <c r="W142" s="211"/>
      <c r="X142" s="211"/>
      <c r="Y142" s="211"/>
      <c r="Z142" s="211"/>
      <c r="AA142" s="211"/>
      <c r="AB142" s="211"/>
      <c r="AC142" s="211"/>
      <c r="AD142" s="211"/>
      <c r="AE142" s="211"/>
      <c r="AF142" s="211"/>
      <c r="AG142" s="211"/>
      <c r="AH142" s="211"/>
      <c r="AI142" s="211"/>
      <c r="AJ142" s="211"/>
      <c r="AK142" s="211"/>
      <c r="AL142" s="211"/>
      <c r="AM142" s="211"/>
    </row>
    <row r="143" s="220" customFormat="true" ht="18.4" hidden="false" customHeight="false" outlineLevel="0" collapsed="false">
      <c r="A143" s="211"/>
      <c r="B143" s="211"/>
      <c r="C143" s="212"/>
      <c r="D143" s="212"/>
      <c r="E143" s="212"/>
      <c r="F143" s="212"/>
      <c r="G143" s="212"/>
      <c r="H143" s="212"/>
      <c r="I143" s="212"/>
      <c r="J143" s="217"/>
      <c r="K143" s="211"/>
      <c r="L143" s="211"/>
      <c r="M143" s="211"/>
      <c r="N143" s="211"/>
      <c r="O143" s="211"/>
      <c r="P143" s="211"/>
      <c r="Q143" s="211"/>
      <c r="R143" s="211"/>
      <c r="S143" s="211"/>
      <c r="T143" s="211"/>
      <c r="U143" s="211"/>
      <c r="V143" s="211"/>
      <c r="W143" s="211"/>
      <c r="X143" s="211"/>
      <c r="Y143" s="211"/>
      <c r="Z143" s="211"/>
      <c r="AA143" s="211"/>
      <c r="AB143" s="211"/>
      <c r="AC143" s="211"/>
      <c r="AD143" s="211"/>
      <c r="AE143" s="211"/>
      <c r="AF143" s="211"/>
      <c r="AG143" s="211"/>
      <c r="AH143" s="211"/>
      <c r="AI143" s="211"/>
      <c r="AJ143" s="211"/>
      <c r="AK143" s="211"/>
      <c r="AL143" s="211"/>
      <c r="AM143" s="211"/>
    </row>
    <row r="145" s="220" customFormat="true" ht="27" hidden="false" customHeight="true" outlineLevel="0" collapsed="false">
      <c r="A145" s="219" t="s">
        <v>243</v>
      </c>
      <c r="C145" s="221"/>
      <c r="D145" s="222"/>
      <c r="E145" s="223"/>
      <c r="F145" s="223"/>
      <c r="G145" s="223"/>
      <c r="H145" s="223"/>
      <c r="I145" s="223"/>
      <c r="J145" s="223"/>
      <c r="K145" s="224"/>
      <c r="L145" s="224"/>
    </row>
    <row r="146" s="220" customFormat="true" ht="30" hidden="false" customHeight="true" outlineLevel="0" collapsed="false">
      <c r="A146" s="365" t="s">
        <v>244</v>
      </c>
      <c r="B146" s="211"/>
      <c r="C146" s="212"/>
      <c r="D146" s="212"/>
      <c r="E146" s="212"/>
      <c r="F146" s="212"/>
      <c r="G146" s="212"/>
      <c r="H146" s="212"/>
      <c r="I146" s="212"/>
      <c r="J146" s="212"/>
      <c r="K146" s="211"/>
      <c r="L146" s="211"/>
      <c r="M146" s="366"/>
      <c r="N146" s="211"/>
      <c r="O146" s="211"/>
      <c r="P146" s="211"/>
      <c r="Q146" s="211"/>
      <c r="R146" s="211"/>
      <c r="S146" s="211"/>
      <c r="T146" s="211"/>
      <c r="U146" s="211"/>
      <c r="V146" s="211"/>
      <c r="W146" s="211"/>
      <c r="X146" s="211"/>
      <c r="Y146" s="211"/>
      <c r="Z146" s="211"/>
      <c r="AA146" s="211"/>
      <c r="AB146" s="211"/>
      <c r="AC146" s="211"/>
      <c r="AD146" s="211"/>
      <c r="AE146" s="211"/>
      <c r="AF146" s="211"/>
      <c r="AG146" s="211"/>
      <c r="AH146" s="211"/>
      <c r="AI146" s="211"/>
      <c r="AJ146" s="211"/>
      <c r="AK146" s="211"/>
      <c r="AL146" s="211"/>
      <c r="AM146" s="211"/>
    </row>
    <row r="147" s="220" customFormat="true" ht="30" hidden="false" customHeight="true" outlineLevel="0" collapsed="false">
      <c r="A147" s="1" t="s">
        <v>245</v>
      </c>
      <c r="B147" s="211"/>
      <c r="C147" s="212"/>
      <c r="D147" s="212"/>
      <c r="E147" s="212"/>
      <c r="F147" s="212"/>
      <c r="G147" s="212"/>
      <c r="H147" s="212"/>
      <c r="I147" s="212"/>
      <c r="J147" s="212"/>
      <c r="K147" s="211"/>
      <c r="L147" s="211"/>
      <c r="M147" s="211"/>
      <c r="N147" s="211"/>
      <c r="O147" s="211"/>
      <c r="P147" s="211"/>
      <c r="Q147" s="211"/>
      <c r="R147" s="211"/>
      <c r="S147" s="211"/>
      <c r="T147" s="211"/>
      <c r="U147" s="211"/>
      <c r="V147" s="211"/>
      <c r="W147" s="211"/>
      <c r="X147" s="211"/>
      <c r="Y147" s="211"/>
      <c r="Z147" s="211"/>
      <c r="AA147" s="211"/>
      <c r="AB147" s="211"/>
      <c r="AC147" s="211"/>
      <c r="AD147" s="211"/>
      <c r="AE147" s="211"/>
      <c r="AF147" s="211"/>
      <c r="AG147" s="211"/>
      <c r="AH147" s="211"/>
      <c r="AI147" s="211"/>
      <c r="AJ147" s="211"/>
      <c r="AK147" s="211"/>
      <c r="AL147" s="211"/>
      <c r="AM147" s="211"/>
    </row>
    <row r="148" customFormat="false" ht="19.15" hidden="false" customHeight="true" outlineLevel="0" collapsed="false">
      <c r="B148" s="230" t="s">
        <v>246</v>
      </c>
      <c r="C148" s="230"/>
      <c r="D148" s="230"/>
      <c r="E148" s="230"/>
      <c r="F148" s="230"/>
      <c r="G148" s="230"/>
      <c r="H148" s="230"/>
      <c r="I148" s="230"/>
      <c r="J148" s="230"/>
      <c r="K148" s="231"/>
      <c r="L148" s="231"/>
      <c r="M148" s="211" t="s">
        <v>187</v>
      </c>
    </row>
    <row r="149" customFormat="false" ht="32.45" hidden="false" customHeight="true" outlineLevel="0" collapsed="false">
      <c r="B149" s="232" t="s">
        <v>97</v>
      </c>
      <c r="C149" s="233" t="s">
        <v>67</v>
      </c>
      <c r="D149" s="234" t="s">
        <v>70</v>
      </c>
      <c r="E149" s="234" t="s">
        <v>73</v>
      </c>
      <c r="F149" s="234" t="s">
        <v>76</v>
      </c>
      <c r="G149" s="234" t="s">
        <v>77</v>
      </c>
      <c r="H149" s="234" t="s">
        <v>80</v>
      </c>
      <c r="I149" s="234" t="s">
        <v>83</v>
      </c>
      <c r="J149" s="235" t="s">
        <v>86</v>
      </c>
      <c r="M149" s="236" t="s">
        <v>188</v>
      </c>
      <c r="N149" s="236" t="s">
        <v>189</v>
      </c>
      <c r="O149" s="237" t="s">
        <v>190</v>
      </c>
      <c r="P149" s="237"/>
      <c r="Q149" s="237"/>
      <c r="R149" s="236" t="s">
        <v>191</v>
      </c>
    </row>
    <row r="150" customFormat="false" ht="15.85" hidden="false" customHeight="true" outlineLevel="0" collapsed="false">
      <c r="B150" s="238" t="s">
        <v>115</v>
      </c>
      <c r="C150" s="239" t="n">
        <v>5</v>
      </c>
      <c r="D150" s="240" t="n">
        <v>3.35536396728725</v>
      </c>
      <c r="E150" s="240" t="n">
        <v>2.82293333333333</v>
      </c>
      <c r="F150" s="240" t="n">
        <v>0</v>
      </c>
      <c r="G150" s="240" t="n">
        <v>0.0343333333333333</v>
      </c>
      <c r="H150" s="240" t="n">
        <v>0</v>
      </c>
      <c r="I150" s="240" t="n">
        <v>1</v>
      </c>
      <c r="J150" s="241" t="n">
        <v>2.9</v>
      </c>
      <c r="M150" s="242" t="s">
        <v>192</v>
      </c>
      <c r="N150" s="243" t="s">
        <v>193</v>
      </c>
      <c r="O150" s="244" t="s">
        <v>194</v>
      </c>
      <c r="P150" s="244"/>
      <c r="Q150" s="244"/>
      <c r="R150" s="245" t="s">
        <v>195</v>
      </c>
    </row>
    <row r="151" customFormat="false" ht="17.1" hidden="false" customHeight="true" outlineLevel="0" collapsed="false">
      <c r="B151" s="238" t="s">
        <v>126</v>
      </c>
      <c r="C151" s="246" t="n">
        <v>4.75565133777085</v>
      </c>
      <c r="D151" s="247" t="n">
        <v>4.35536396728725</v>
      </c>
      <c r="E151" s="247" t="n">
        <v>2.01046690610157</v>
      </c>
      <c r="F151" s="247" t="n">
        <v>0</v>
      </c>
      <c r="G151" s="247" t="n">
        <v>0</v>
      </c>
      <c r="H151" s="247" t="n">
        <v>1.13868378132371</v>
      </c>
      <c r="I151" s="247" t="n">
        <v>1.5</v>
      </c>
      <c r="J151" s="248" t="n">
        <v>1.63649093239539</v>
      </c>
      <c r="M151" s="242" t="s">
        <v>196</v>
      </c>
      <c r="N151" s="249" t="s">
        <v>197</v>
      </c>
      <c r="O151" s="244" t="s">
        <v>198</v>
      </c>
      <c r="P151" s="244"/>
      <c r="Q151" s="244"/>
      <c r="R151" s="250" t="s">
        <v>122</v>
      </c>
    </row>
    <row r="152" customFormat="false" ht="17.1" hidden="false" customHeight="true" outlineLevel="0" collapsed="false">
      <c r="B152" s="238" t="s">
        <v>127</v>
      </c>
      <c r="C152" s="246" t="n">
        <v>3.63173333333333</v>
      </c>
      <c r="D152" s="247" t="n">
        <v>2.92793333333333</v>
      </c>
      <c r="E152" s="247" t="n">
        <v>1.31904210692349</v>
      </c>
      <c r="F152" s="247" t="n">
        <v>0</v>
      </c>
      <c r="G152" s="247" t="n">
        <v>0.0314</v>
      </c>
      <c r="H152" s="247" t="n">
        <v>0</v>
      </c>
      <c r="I152" s="247" t="n">
        <v>1.92964843313031</v>
      </c>
      <c r="J152" s="248" t="n">
        <v>1.96083791078723</v>
      </c>
      <c r="M152" s="242" t="s">
        <v>199</v>
      </c>
      <c r="N152" s="249" t="s">
        <v>200</v>
      </c>
      <c r="O152" s="244" t="s">
        <v>201</v>
      </c>
      <c r="P152" s="244"/>
      <c r="Q152" s="244"/>
      <c r="R152" s="251" t="s">
        <v>202</v>
      </c>
    </row>
    <row r="153" customFormat="false" ht="17.1" hidden="false" customHeight="true" outlineLevel="0" collapsed="false">
      <c r="B153" s="238" t="s">
        <v>128</v>
      </c>
      <c r="C153" s="246" t="n">
        <v>4.1726</v>
      </c>
      <c r="D153" s="247" t="n">
        <v>3.19466666666667</v>
      </c>
      <c r="E153" s="247" t="n">
        <v>1.98258643004236</v>
      </c>
      <c r="F153" s="247" t="n">
        <v>0</v>
      </c>
      <c r="G153" s="247" t="n">
        <v>0</v>
      </c>
      <c r="H153" s="247" t="n">
        <v>0</v>
      </c>
      <c r="I153" s="247" t="n">
        <v>0.6</v>
      </c>
      <c r="J153" s="248" t="n">
        <v>2.07127232234016</v>
      </c>
      <c r="M153" s="242" t="s">
        <v>203</v>
      </c>
      <c r="N153" s="249" t="s">
        <v>204</v>
      </c>
      <c r="O153" s="244" t="s">
        <v>205</v>
      </c>
      <c r="P153" s="244"/>
      <c r="Q153" s="244"/>
      <c r="R153" s="252" t="s">
        <v>116</v>
      </c>
    </row>
    <row r="154" customFormat="false" ht="15.85" hidden="false" customHeight="true" outlineLevel="0" collapsed="false">
      <c r="B154" s="238" t="s">
        <v>134</v>
      </c>
      <c r="C154" s="246" t="n">
        <v>1.63275845544736</v>
      </c>
      <c r="D154" s="247" t="n">
        <v>3.505</v>
      </c>
      <c r="E154" s="247" t="n">
        <v>0</v>
      </c>
      <c r="F154" s="247" t="n">
        <v>0</v>
      </c>
      <c r="G154" s="247" t="n">
        <v>0</v>
      </c>
      <c r="H154" s="247" t="n">
        <v>0</v>
      </c>
      <c r="I154" s="247" t="n">
        <v>1.2</v>
      </c>
      <c r="J154" s="248" t="n">
        <v>0</v>
      </c>
      <c r="M154" s="242" t="s">
        <v>206</v>
      </c>
      <c r="N154" s="243" t="s">
        <v>207</v>
      </c>
      <c r="O154" s="244" t="s">
        <v>208</v>
      </c>
      <c r="P154" s="244"/>
      <c r="Q154" s="244"/>
      <c r="R154" s="253" t="s">
        <v>209</v>
      </c>
    </row>
    <row r="155" customFormat="false" ht="14.55" hidden="false" customHeight="false" outlineLevel="0" collapsed="false">
      <c r="B155" s="238" t="s">
        <v>135</v>
      </c>
      <c r="C155" s="246" t="n">
        <v>5</v>
      </c>
      <c r="D155" s="247" t="n">
        <v>3.44291093253173</v>
      </c>
      <c r="E155" s="247" t="n">
        <v>1.19557350028439</v>
      </c>
      <c r="F155" s="247" t="n">
        <v>0</v>
      </c>
      <c r="G155" s="247" t="n">
        <v>0</v>
      </c>
      <c r="H155" s="247" t="n">
        <v>0</v>
      </c>
      <c r="I155" s="247" t="n">
        <v>1.7</v>
      </c>
      <c r="J155" s="248" t="n">
        <v>1.1</v>
      </c>
    </row>
    <row r="156" customFormat="false" ht="14.55" hidden="false" customHeight="false" outlineLevel="0" collapsed="false">
      <c r="B156" s="238" t="s">
        <v>136</v>
      </c>
      <c r="C156" s="246" t="n">
        <v>5</v>
      </c>
      <c r="D156" s="247" t="n">
        <v>3.72872767765984</v>
      </c>
      <c r="E156" s="247" t="n">
        <v>1.84478645661331</v>
      </c>
      <c r="F156" s="247" t="n">
        <v>0</v>
      </c>
      <c r="G156" s="247" t="n">
        <v>0</v>
      </c>
      <c r="H156" s="247" t="n">
        <v>0</v>
      </c>
      <c r="I156" s="247" t="n">
        <v>0</v>
      </c>
      <c r="J156" s="248" t="n">
        <v>1.9316382813366</v>
      </c>
    </row>
    <row r="157" customFormat="false" ht="14.55" hidden="false" customHeight="false" outlineLevel="0" collapsed="false">
      <c r="B157" s="238" t="s">
        <v>139</v>
      </c>
      <c r="C157" s="246" t="n">
        <v>3.01006943689515</v>
      </c>
      <c r="D157" s="247" t="n">
        <v>3.105</v>
      </c>
      <c r="E157" s="247" t="n">
        <v>0.253965673434349</v>
      </c>
      <c r="F157" s="247" t="n">
        <v>0</v>
      </c>
      <c r="G157" s="247" t="n">
        <v>0.0348666666666667</v>
      </c>
      <c r="H157" s="247" t="n">
        <v>0</v>
      </c>
      <c r="I157" s="247" t="n">
        <v>1.1</v>
      </c>
      <c r="J157" s="248" t="n">
        <v>0.065135077019711</v>
      </c>
    </row>
    <row r="158" customFormat="false" ht="14.55" hidden="false" customHeight="false" outlineLevel="0" collapsed="false">
      <c r="B158" s="238" t="s">
        <v>143</v>
      </c>
      <c r="C158" s="246" t="n">
        <v>3.85733333333333</v>
      </c>
      <c r="D158" s="247" t="n">
        <v>2.03353333333333</v>
      </c>
      <c r="E158" s="247" t="n">
        <v>0.235778103406733</v>
      </c>
      <c r="F158" s="247" t="n">
        <v>0</v>
      </c>
      <c r="G158" s="247" t="n">
        <v>0.4012</v>
      </c>
      <c r="H158" s="247" t="n">
        <v>0</v>
      </c>
      <c r="I158" s="247" t="n">
        <v>0.1</v>
      </c>
      <c r="J158" s="248" t="n">
        <v>0.537833445026608</v>
      </c>
    </row>
    <row r="159" customFormat="false" ht="14.55" hidden="false" customHeight="false" outlineLevel="0" collapsed="false">
      <c r="B159" s="238" t="s">
        <v>144</v>
      </c>
      <c r="C159" s="246" t="n">
        <v>4.06126666666667</v>
      </c>
      <c r="D159" s="247" t="n">
        <v>2.3792</v>
      </c>
      <c r="E159" s="247" t="n">
        <v>0.322833682422318</v>
      </c>
      <c r="F159" s="247" t="n">
        <v>0</v>
      </c>
      <c r="G159" s="247" t="n">
        <v>0.635933333333333</v>
      </c>
      <c r="H159" s="247" t="n">
        <v>0</v>
      </c>
      <c r="I159" s="247" t="n">
        <v>0.2</v>
      </c>
      <c r="J159" s="248" t="n">
        <v>0.589166826056077</v>
      </c>
    </row>
    <row r="160" customFormat="false" ht="14.55" hidden="false" customHeight="false" outlineLevel="0" collapsed="false">
      <c r="B160" s="238" t="s">
        <v>145</v>
      </c>
      <c r="C160" s="246" t="n">
        <v>4.22826666666667</v>
      </c>
      <c r="D160" s="247" t="n">
        <v>2.7242</v>
      </c>
      <c r="E160" s="247" t="n">
        <v>0.629602446439317</v>
      </c>
      <c r="F160" s="247" t="n">
        <v>0</v>
      </c>
      <c r="G160" s="247" t="n">
        <v>0.336133333333333</v>
      </c>
      <c r="H160" s="247" t="n">
        <v>0</v>
      </c>
      <c r="I160" s="247" t="n">
        <v>0.4</v>
      </c>
      <c r="J160" s="248" t="n">
        <v>0.902444770073399</v>
      </c>
    </row>
    <row r="161" customFormat="false" ht="14.55" hidden="false" customHeight="false" outlineLevel="0" collapsed="false">
      <c r="B161" s="238" t="s">
        <v>146</v>
      </c>
      <c r="C161" s="246" t="n">
        <v>4.27285333333333</v>
      </c>
      <c r="D161" s="247" t="n">
        <v>1.93913333333333</v>
      </c>
      <c r="E161" s="247" t="n">
        <v>0.562348924983349</v>
      </c>
      <c r="F161" s="247" t="n">
        <v>0</v>
      </c>
      <c r="G161" s="247" t="n">
        <v>0.597333333333333</v>
      </c>
      <c r="H161" s="247" t="n">
        <v>0</v>
      </c>
      <c r="I161" s="247" t="n">
        <v>0.2</v>
      </c>
      <c r="J161" s="248" t="n">
        <v>1.47365659733767</v>
      </c>
      <c r="L161" s="254"/>
    </row>
    <row r="162" customFormat="false" ht="15.3" hidden="false" customHeight="false" outlineLevel="0" collapsed="false">
      <c r="B162" s="255" t="s">
        <v>147</v>
      </c>
      <c r="C162" s="256" t="n">
        <v>4.194</v>
      </c>
      <c r="D162" s="257" t="n">
        <v>2.49193333333333</v>
      </c>
      <c r="E162" s="257" t="n">
        <v>0.802555070714835</v>
      </c>
      <c r="F162" s="257" t="n">
        <v>0</v>
      </c>
      <c r="G162" s="257" t="n">
        <v>0.657333333333333</v>
      </c>
      <c r="H162" s="257" t="n">
        <v>0.0367708669499103</v>
      </c>
      <c r="I162" s="257" t="n">
        <v>0.5</v>
      </c>
      <c r="J162" s="258" t="n">
        <v>1.55078737599502</v>
      </c>
      <c r="L162" s="216"/>
    </row>
    <row r="163" customFormat="false" ht="14.55" hidden="false" customHeight="false" outlineLevel="0" collapsed="false">
      <c r="B163" s="259"/>
      <c r="C163" s="260"/>
      <c r="D163" s="261"/>
      <c r="E163" s="261"/>
      <c r="F163" s="261"/>
      <c r="G163" s="261"/>
      <c r="H163" s="261"/>
      <c r="I163" s="261"/>
      <c r="J163" s="261"/>
      <c r="L163" s="216"/>
    </row>
    <row r="164" customFormat="false" ht="14.55" hidden="false" customHeight="false" outlineLevel="0" collapsed="false">
      <c r="B164" s="259"/>
      <c r="C164" s="260"/>
      <c r="D164" s="261"/>
      <c r="E164" s="261"/>
      <c r="F164" s="261"/>
      <c r="G164" s="261"/>
      <c r="H164" s="261"/>
      <c r="I164" s="261"/>
      <c r="J164" s="261"/>
      <c r="K164" s="259"/>
      <c r="L164" s="259"/>
      <c r="M164" s="262"/>
      <c r="N164" s="262"/>
      <c r="O164" s="262"/>
      <c r="P164" s="263"/>
      <c r="Q164" s="263"/>
      <c r="R164" s="263"/>
      <c r="S164" s="263"/>
      <c r="T164" s="263"/>
      <c r="U164" s="263"/>
    </row>
    <row r="165" customFormat="false" ht="27" hidden="false" customHeight="true" outlineLevel="0" collapsed="false">
      <c r="A165" s="264" t="s">
        <v>210</v>
      </c>
      <c r="C165" s="227"/>
      <c r="D165" s="265"/>
      <c r="E165" s="261"/>
      <c r="F165" s="261"/>
      <c r="G165" s="261"/>
      <c r="H165" s="261"/>
      <c r="I165" s="261"/>
      <c r="J165" s="261"/>
      <c r="K165" s="226"/>
      <c r="L165" s="226"/>
    </row>
    <row r="166" customFormat="false" ht="14.55" hidden="false" customHeight="false" outlineLevel="0" collapsed="false">
      <c r="A166" s="266" t="s">
        <v>211</v>
      </c>
    </row>
    <row r="167" customFormat="false" ht="31.5" hidden="false" customHeight="true" outlineLevel="0" collapsed="false">
      <c r="B167" s="267" t="s">
        <v>57</v>
      </c>
      <c r="C167" s="268" t="s">
        <v>67</v>
      </c>
      <c r="D167" s="268" t="s">
        <v>212</v>
      </c>
      <c r="E167" s="268" t="s">
        <v>73</v>
      </c>
      <c r="F167" s="268" t="s">
        <v>76</v>
      </c>
      <c r="G167" s="268" t="s">
        <v>77</v>
      </c>
      <c r="H167" s="268" t="s">
        <v>80</v>
      </c>
      <c r="I167" s="268" t="s">
        <v>83</v>
      </c>
      <c r="J167" s="268" t="s">
        <v>86</v>
      </c>
      <c r="K167" s="226" t="s">
        <v>213</v>
      </c>
    </row>
    <row r="168" customFormat="false" ht="14.55" hidden="false" customHeight="false" outlineLevel="0" collapsed="false">
      <c r="B168" s="269" t="s">
        <v>214</v>
      </c>
      <c r="C168" s="270" t="n">
        <v>6.664</v>
      </c>
      <c r="D168" s="270" t="n">
        <v>9.84</v>
      </c>
      <c r="E168" s="270" t="n">
        <v>1.655</v>
      </c>
      <c r="F168" s="270" t="n">
        <v>0</v>
      </c>
      <c r="G168" s="270" t="n">
        <v>0</v>
      </c>
      <c r="H168" s="270" t="n">
        <v>0.21</v>
      </c>
      <c r="I168" s="270" t="n">
        <v>0</v>
      </c>
      <c r="J168" s="270" t="n">
        <v>0</v>
      </c>
      <c r="K168" s="271" t="n">
        <f aca="false">SUM(C168:J168)</f>
        <v>18.369</v>
      </c>
    </row>
    <row r="169" customFormat="false" ht="14.55" hidden="false" customHeight="false" outlineLevel="0" collapsed="false">
      <c r="B169" s="269" t="s">
        <v>215</v>
      </c>
      <c r="C169" s="270" t="n">
        <v>0</v>
      </c>
      <c r="D169" s="270" t="n">
        <v>0</v>
      </c>
      <c r="E169" s="270" t="n">
        <v>0</v>
      </c>
      <c r="F169" s="270" t="n">
        <v>18.179</v>
      </c>
      <c r="G169" s="270" t="n">
        <v>0</v>
      </c>
      <c r="H169" s="270" t="n">
        <v>0.19</v>
      </c>
      <c r="I169" s="270" t="n">
        <v>0</v>
      </c>
      <c r="J169" s="270" t="n">
        <v>0</v>
      </c>
      <c r="K169" s="271" t="n">
        <f aca="false">SUM(C169:J169)</f>
        <v>18.369</v>
      </c>
      <c r="L169" s="272"/>
    </row>
    <row r="170" customFormat="false" ht="14.55" hidden="false" customHeight="false" outlineLevel="0" collapsed="false">
      <c r="B170" s="269" t="s">
        <v>216</v>
      </c>
      <c r="C170" s="270" t="n">
        <v>0</v>
      </c>
      <c r="D170" s="270" t="n">
        <v>0</v>
      </c>
      <c r="E170" s="270" t="n">
        <v>0</v>
      </c>
      <c r="F170" s="270" t="n">
        <v>0</v>
      </c>
      <c r="G170" s="270" t="n">
        <v>2.246</v>
      </c>
      <c r="H170" s="270" t="n">
        <v>1.75</v>
      </c>
      <c r="I170" s="270" t="n">
        <v>9.3851</v>
      </c>
      <c r="J170" s="270" t="n">
        <v>4.988</v>
      </c>
      <c r="K170" s="271" t="n">
        <f aca="false">SUM(C170:J170)</f>
        <v>18.3691</v>
      </c>
      <c r="L170" s="272"/>
    </row>
    <row r="171" customFormat="false" ht="14.55" hidden="false" customHeight="false" outlineLevel="0" collapsed="false">
      <c r="K171" s="226"/>
      <c r="L171" s="272"/>
    </row>
    <row r="172" customFormat="false" ht="14.55" hidden="false" customHeight="false" outlineLevel="0" collapsed="false">
      <c r="K172" s="271"/>
      <c r="L172" s="272"/>
    </row>
    <row r="173" customFormat="false" ht="14.55" hidden="false" customHeight="false" outlineLevel="0" collapsed="false">
      <c r="A173" s="266" t="s">
        <v>217</v>
      </c>
      <c r="K173" s="226"/>
      <c r="L173" s="272"/>
    </row>
    <row r="174" customFormat="false" ht="38.25" hidden="false" customHeight="true" outlineLevel="0" collapsed="false">
      <c r="B174" s="267" t="s">
        <v>57</v>
      </c>
      <c r="C174" s="268" t="s">
        <v>67</v>
      </c>
      <c r="D174" s="268" t="s">
        <v>212</v>
      </c>
      <c r="E174" s="268" t="s">
        <v>73</v>
      </c>
      <c r="F174" s="268" t="s">
        <v>76</v>
      </c>
      <c r="G174" s="268" t="s">
        <v>77</v>
      </c>
      <c r="H174" s="268" t="s">
        <v>80</v>
      </c>
      <c r="I174" s="268" t="s">
        <v>83</v>
      </c>
      <c r="J174" s="268" t="s">
        <v>86</v>
      </c>
      <c r="K174" s="226" t="s">
        <v>213</v>
      </c>
      <c r="L174" s="272"/>
    </row>
    <row r="175" customFormat="false" ht="14.55" hidden="false" customHeight="false" outlineLevel="0" collapsed="false">
      <c r="B175" s="269" t="s">
        <v>214</v>
      </c>
      <c r="C175" s="270" t="n">
        <v>35.75</v>
      </c>
      <c r="D175" s="270" t="n">
        <v>45.4</v>
      </c>
      <c r="E175" s="270" t="n">
        <v>4.857</v>
      </c>
      <c r="F175" s="270" t="n">
        <v>0</v>
      </c>
      <c r="G175" s="270" t="n">
        <v>0</v>
      </c>
      <c r="H175" s="270" t="n">
        <v>0.21</v>
      </c>
      <c r="I175" s="270" t="n">
        <v>0</v>
      </c>
      <c r="J175" s="270" t="n">
        <v>0</v>
      </c>
      <c r="K175" s="272" t="n">
        <f aca="false">SUM(C175:J175)</f>
        <v>86.217</v>
      </c>
      <c r="L175" s="272"/>
    </row>
    <row r="176" customFormat="false" ht="14.55" hidden="false" customHeight="false" outlineLevel="0" collapsed="false">
      <c r="B176" s="269" t="s">
        <v>215</v>
      </c>
      <c r="C176" s="270" t="n">
        <f aca="false">C175-6.664</f>
        <v>29.086</v>
      </c>
      <c r="D176" s="270" t="n">
        <f aca="false">D175-9.84</f>
        <v>35.56</v>
      </c>
      <c r="E176" s="270" t="n">
        <f aca="false">E175-1.655</f>
        <v>3.202</v>
      </c>
      <c r="F176" s="270" t="n">
        <v>18.15</v>
      </c>
      <c r="G176" s="270" t="n">
        <v>0</v>
      </c>
      <c r="H176" s="270" t="n">
        <v>0.19</v>
      </c>
      <c r="I176" s="270" t="n">
        <v>0</v>
      </c>
      <c r="J176" s="270" t="n">
        <v>0</v>
      </c>
      <c r="K176" s="272" t="n">
        <f aca="false">SUM(C176:J176)</f>
        <v>86.188</v>
      </c>
      <c r="L176" s="272"/>
    </row>
    <row r="177" customFormat="false" ht="14.55" hidden="false" customHeight="false" outlineLevel="0" collapsed="false">
      <c r="B177" s="269" t="s">
        <v>216</v>
      </c>
      <c r="C177" s="270" t="n">
        <v>29.08</v>
      </c>
      <c r="D177" s="270" t="n">
        <v>35.56</v>
      </c>
      <c r="E177" s="270" t="n">
        <v>3.2</v>
      </c>
      <c r="F177" s="270" t="n">
        <v>0</v>
      </c>
      <c r="G177" s="270" t="n">
        <v>2.245</v>
      </c>
      <c r="H177" s="270" t="n">
        <v>1.76</v>
      </c>
      <c r="I177" s="270" t="n">
        <v>9.3663</v>
      </c>
      <c r="J177" s="270" t="n">
        <v>4.988</v>
      </c>
      <c r="K177" s="272" t="n">
        <f aca="false">SUM(C177:J177)</f>
        <v>86.1993</v>
      </c>
      <c r="L177" s="272"/>
    </row>
    <row r="178" customFormat="false" ht="14.55" hidden="false" customHeight="false" outlineLevel="0" collapsed="false">
      <c r="L178" s="272"/>
    </row>
    <row r="179" customFormat="false" ht="14.55" hidden="false" customHeight="false" outlineLevel="0" collapsed="false">
      <c r="L179" s="272"/>
    </row>
    <row r="180" customFormat="false" ht="14.55" hidden="false" customHeight="false" outlineLevel="0" collapsed="false">
      <c r="L180" s="272"/>
    </row>
    <row r="181" customFormat="false" ht="27" hidden="false" customHeight="true" outlineLevel="0" collapsed="false">
      <c r="A181" s="264" t="s">
        <v>247</v>
      </c>
      <c r="C181" s="227"/>
      <c r="D181" s="265"/>
      <c r="E181" s="261"/>
      <c r="F181" s="261"/>
      <c r="G181" s="261"/>
      <c r="H181" s="261"/>
      <c r="I181" s="261"/>
      <c r="J181" s="261"/>
      <c r="K181" s="226"/>
      <c r="L181" s="226"/>
    </row>
    <row r="182" customFormat="false" ht="15.3" hidden="false" customHeight="true" outlineLevel="0" collapsed="false">
      <c r="A182" s="273" t="s">
        <v>248</v>
      </c>
      <c r="B182" s="274" t="s">
        <v>249</v>
      </c>
      <c r="C182" s="275"/>
      <c r="D182" s="275"/>
      <c r="E182" s="275"/>
      <c r="F182" s="275"/>
      <c r="G182" s="275"/>
      <c r="H182" s="276"/>
      <c r="I182" s="276"/>
      <c r="J182" s="276"/>
      <c r="K182" s="277"/>
      <c r="Y182" s="278"/>
    </row>
    <row r="183" customFormat="false" ht="31.5" hidden="false" customHeight="true" outlineLevel="0" collapsed="false">
      <c r="A183" s="273"/>
      <c r="B183" s="263" t="s">
        <v>97</v>
      </c>
      <c r="C183" s="279" t="s">
        <v>67</v>
      </c>
      <c r="D183" s="280" t="s">
        <v>212</v>
      </c>
      <c r="E183" s="280" t="s">
        <v>73</v>
      </c>
      <c r="F183" s="280" t="s">
        <v>76</v>
      </c>
      <c r="G183" s="280" t="s">
        <v>77</v>
      </c>
      <c r="H183" s="280" t="s">
        <v>80</v>
      </c>
      <c r="I183" s="280" t="s">
        <v>83</v>
      </c>
      <c r="J183" s="281" t="s">
        <v>86</v>
      </c>
      <c r="K183" s="282"/>
    </row>
    <row r="184" customFormat="false" ht="14.55" hidden="false" customHeight="false" outlineLevel="0" collapsed="false">
      <c r="A184" s="273"/>
      <c r="B184" s="283" t="s">
        <v>115</v>
      </c>
      <c r="C184" s="284" t="n">
        <f aca="false">C150*C$175/$K$175</f>
        <v>2.07325701427793</v>
      </c>
      <c r="D184" s="285" t="n">
        <f aca="false">D150*D$175/$K$175</f>
        <v>1.76686180352878</v>
      </c>
      <c r="E184" s="285" t="n">
        <f aca="false">E150*E$175/$K$175</f>
        <v>0.159028813343076</v>
      </c>
      <c r="F184" s="285" t="n">
        <f aca="false">F150*F$175/$K$175</f>
        <v>0</v>
      </c>
      <c r="G184" s="285" t="n">
        <f aca="false">G150*G$175/$K$175</f>
        <v>0</v>
      </c>
      <c r="H184" s="285" t="n">
        <f aca="false">H150*H$175/$K$175</f>
        <v>0</v>
      </c>
      <c r="I184" s="285" t="n">
        <f aca="false">I150*I$175/$K$175</f>
        <v>0</v>
      </c>
      <c r="J184" s="285" t="n">
        <f aca="false">J150*J$175/$K$175</f>
        <v>0</v>
      </c>
      <c r="K184" s="282"/>
    </row>
    <row r="185" customFormat="false" ht="14.55" hidden="false" customHeight="false" outlineLevel="0" collapsed="false">
      <c r="A185" s="273"/>
      <c r="B185" s="286" t="s">
        <v>126</v>
      </c>
      <c r="C185" s="284" t="n">
        <f aca="false">C151*C$175/$K$175</f>
        <v>1.97193749869872</v>
      </c>
      <c r="D185" s="285" t="n">
        <f aca="false">D151*D$175/$K$175</f>
        <v>2.29344008855378</v>
      </c>
      <c r="E185" s="285" t="n">
        <f aca="false">E151*E$175/$K$175</f>
        <v>0.11325884411352</v>
      </c>
      <c r="F185" s="285" t="n">
        <f aca="false">F151*F$175/$K$175</f>
        <v>0</v>
      </c>
      <c r="G185" s="285" t="n">
        <f aca="false">G151*G$175/$K$175</f>
        <v>0</v>
      </c>
      <c r="H185" s="285" t="n">
        <f aca="false">H151*H$175/$K$175</f>
        <v>0.00277350863609241</v>
      </c>
      <c r="I185" s="285" t="n">
        <f aca="false">I151*I$175/$K$175</f>
        <v>0</v>
      </c>
      <c r="J185" s="285" t="n">
        <f aca="false">J151*J$175/$K$175</f>
        <v>0</v>
      </c>
      <c r="K185" s="282"/>
    </row>
    <row r="186" customFormat="false" ht="14.55" hidden="false" customHeight="false" outlineLevel="0" collapsed="false">
      <c r="A186" s="273"/>
      <c r="B186" s="286" t="s">
        <v>127</v>
      </c>
      <c r="C186" s="284" t="n">
        <f aca="false">C152*C$175/$K$175</f>
        <v>1.50590332146406</v>
      </c>
      <c r="D186" s="285" t="n">
        <f aca="false">D152*D$175/$K$175</f>
        <v>1.54178611333418</v>
      </c>
      <c r="E186" s="285" t="n">
        <f aca="false">E152*E$175/$K$175</f>
        <v>0.0743077062914204</v>
      </c>
      <c r="F186" s="285" t="n">
        <f aca="false">F152*F$175/$K$175</f>
        <v>0</v>
      </c>
      <c r="G186" s="285" t="n">
        <f aca="false">G152*G$175/$K$175</f>
        <v>0</v>
      </c>
      <c r="H186" s="285" t="n">
        <f aca="false">H152*H$175/$K$175</f>
        <v>0</v>
      </c>
      <c r="I186" s="285" t="n">
        <f aca="false">I152*I$175/$K$175</f>
        <v>0</v>
      </c>
      <c r="J186" s="285" t="n">
        <f aca="false">J152*J$175/$K$175</f>
        <v>0</v>
      </c>
      <c r="K186" s="282"/>
    </row>
    <row r="187" customFormat="false" ht="14.55" hidden="false" customHeight="false" outlineLevel="0" collapsed="false">
      <c r="A187" s="273"/>
      <c r="B187" s="286" t="s">
        <v>128</v>
      </c>
      <c r="C187" s="284" t="n">
        <f aca="false">C153*C$175/$K$175</f>
        <v>1.73017444355522</v>
      </c>
      <c r="D187" s="285" t="n">
        <f aca="false">D153*D$175/$K$175</f>
        <v>1.68224209455985</v>
      </c>
      <c r="E187" s="285" t="n">
        <f aca="false">E153*E$175/$K$175</f>
        <v>0.111688208714241</v>
      </c>
      <c r="F187" s="285" t="n">
        <f aca="false">F153*F$175/$K$175</f>
        <v>0</v>
      </c>
      <c r="G187" s="285" t="n">
        <f aca="false">G153*G$175/$K$175</f>
        <v>0</v>
      </c>
      <c r="H187" s="285" t="n">
        <f aca="false">H153*H$175/$K$175</f>
        <v>0</v>
      </c>
      <c r="I187" s="285" t="n">
        <f aca="false">I153*I$175/$K$175</f>
        <v>0</v>
      </c>
      <c r="J187" s="285" t="n">
        <f aca="false">J153*J$175/$K$175</f>
        <v>0</v>
      </c>
      <c r="K187" s="282"/>
    </row>
    <row r="188" customFormat="false" ht="14.55" hidden="false" customHeight="false" outlineLevel="0" collapsed="false">
      <c r="A188" s="273"/>
      <c r="B188" s="286" t="s">
        <v>134</v>
      </c>
      <c r="C188" s="284" t="n">
        <f aca="false">C154*C$175/$K$175</f>
        <v>0.677025584075567</v>
      </c>
      <c r="D188" s="285" t="n">
        <f aca="false">D154*D$175/$K$175</f>
        <v>1.84565688901261</v>
      </c>
      <c r="E188" s="285" t="n">
        <f aca="false">E154*E$175/$K$175</f>
        <v>0</v>
      </c>
      <c r="F188" s="285" t="n">
        <f aca="false">F154*F$175/$K$175</f>
        <v>0</v>
      </c>
      <c r="G188" s="285" t="n">
        <f aca="false">G154*G$175/$K$175</f>
        <v>0</v>
      </c>
      <c r="H188" s="285" t="n">
        <f aca="false">H154*H$175/$K$175</f>
        <v>0</v>
      </c>
      <c r="I188" s="285" t="n">
        <f aca="false">I154*I$175/$K$175</f>
        <v>0</v>
      </c>
      <c r="J188" s="285" t="n">
        <f aca="false">J154*J$175/$K$175</f>
        <v>0</v>
      </c>
      <c r="K188" s="282"/>
    </row>
    <row r="189" customFormat="false" ht="14.55" hidden="false" customHeight="false" outlineLevel="0" collapsed="false">
      <c r="A189" s="273"/>
      <c r="B189" s="286" t="s">
        <v>135</v>
      </c>
      <c r="C189" s="284" t="n">
        <f aca="false">C155*C$175/$K$175</f>
        <v>2.07325701427793</v>
      </c>
      <c r="D189" s="285" t="n">
        <f aca="false">D155*D$175/$K$175</f>
        <v>1.81296213434636</v>
      </c>
      <c r="E189" s="285" t="n">
        <f aca="false">E155*E$175/$K$175</f>
        <v>0.0673521520220059</v>
      </c>
      <c r="F189" s="285" t="n">
        <f aca="false">F155*F$175/$K$175</f>
        <v>0</v>
      </c>
      <c r="G189" s="285" t="n">
        <f aca="false">G155*G$175/$K$175</f>
        <v>0</v>
      </c>
      <c r="H189" s="285" t="n">
        <f aca="false">H155*H$175/$K$175</f>
        <v>0</v>
      </c>
      <c r="I189" s="285" t="n">
        <f aca="false">I155*I$175/$K$175</f>
        <v>0</v>
      </c>
      <c r="J189" s="285" t="n">
        <f aca="false">J155*J$175/$K$175</f>
        <v>0</v>
      </c>
      <c r="K189" s="282"/>
    </row>
    <row r="190" customFormat="false" ht="14.55" hidden="false" customHeight="false" outlineLevel="0" collapsed="false">
      <c r="A190" s="273"/>
      <c r="B190" s="286" t="s">
        <v>136</v>
      </c>
      <c r="C190" s="284" t="n">
        <f aca="false">C156*C$175/$K$175</f>
        <v>2.07325701427793</v>
      </c>
      <c r="D190" s="285" t="n">
        <f aca="false">D156*D$175/$K$175</f>
        <v>1.96346702582735</v>
      </c>
      <c r="E190" s="285" t="n">
        <f aca="false">E156*E$175/$K$175</f>
        <v>0.10392530266387</v>
      </c>
      <c r="F190" s="285" t="n">
        <f aca="false">F156*F$175/$K$175</f>
        <v>0</v>
      </c>
      <c r="G190" s="285" t="n">
        <f aca="false">G156*G$175/$K$175</f>
        <v>0</v>
      </c>
      <c r="H190" s="285" t="n">
        <f aca="false">H156*H$175/$K$175</f>
        <v>0</v>
      </c>
      <c r="I190" s="285" t="n">
        <f aca="false">I156*I$175/$K$175</f>
        <v>0</v>
      </c>
      <c r="J190" s="285" t="n">
        <f aca="false">J156*J$175/$K$175</f>
        <v>0</v>
      </c>
      <c r="K190" s="282"/>
    </row>
    <row r="191" customFormat="false" ht="14.55" hidden="false" customHeight="false" outlineLevel="0" collapsed="false">
      <c r="A191" s="273"/>
      <c r="B191" s="286" t="s">
        <v>139</v>
      </c>
      <c r="C191" s="284" t="n">
        <f aca="false">C157*C$175/$K$175</f>
        <v>1.2481295147013</v>
      </c>
      <c r="D191" s="285" t="n">
        <f aca="false">D157*D$175/$K$175</f>
        <v>1.63502557500261</v>
      </c>
      <c r="E191" s="285" t="n">
        <f aca="false">E157*E$175/$K$175</f>
        <v>0.014307054013369</v>
      </c>
      <c r="F191" s="285" t="n">
        <f aca="false">F157*F$175/$K$175</f>
        <v>0</v>
      </c>
      <c r="G191" s="285" t="n">
        <f aca="false">G157*G$175/$K$175</f>
        <v>0</v>
      </c>
      <c r="H191" s="285" t="n">
        <f aca="false">H157*H$175/$K$175</f>
        <v>0</v>
      </c>
      <c r="I191" s="285" t="n">
        <f aca="false">I157*I$175/$K$175</f>
        <v>0</v>
      </c>
      <c r="J191" s="285" t="n">
        <f aca="false">J157*J$175/$K$175</f>
        <v>0</v>
      </c>
      <c r="K191" s="282"/>
    </row>
    <row r="192" customFormat="false" ht="14.55" hidden="false" customHeight="false" outlineLevel="0" collapsed="false">
      <c r="A192" s="273"/>
      <c r="B192" s="286" t="s">
        <v>143</v>
      </c>
      <c r="C192" s="284" t="n">
        <f aca="false">C158*C$175/$K$175</f>
        <v>1.59944867794828</v>
      </c>
      <c r="D192" s="285" t="n">
        <f aca="false">D158*D$175/$K$175</f>
        <v>1.07081449520783</v>
      </c>
      <c r="E192" s="285" t="n">
        <f aca="false">E158*E$175/$K$175</f>
        <v>0.0132824645748113</v>
      </c>
      <c r="F192" s="285" t="n">
        <f aca="false">F158*F$175/$K$175</f>
        <v>0</v>
      </c>
      <c r="G192" s="285" t="n">
        <f aca="false">G158*G$175/$K$175</f>
        <v>0</v>
      </c>
      <c r="H192" s="285" t="n">
        <f aca="false">H158*H$175/$K$175</f>
        <v>0</v>
      </c>
      <c r="I192" s="285" t="n">
        <f aca="false">I158*I$175/$K$175</f>
        <v>0</v>
      </c>
      <c r="J192" s="285" t="n">
        <f aca="false">J158*J$175/$K$175</f>
        <v>0</v>
      </c>
      <c r="K192" s="282"/>
    </row>
    <row r="193" customFormat="false" ht="14.55" hidden="false" customHeight="false" outlineLevel="0" collapsed="false">
      <c r="A193" s="273"/>
      <c r="B193" s="286" t="s">
        <v>144</v>
      </c>
      <c r="C193" s="284" t="n">
        <f aca="false">C159*C$175/$K$175</f>
        <v>1.68400992070396</v>
      </c>
      <c r="D193" s="285" t="n">
        <f aca="false">D159*D$175/$K$175</f>
        <v>1.25283505573147</v>
      </c>
      <c r="E193" s="285" t="n">
        <f aca="false">E159*E$175/$K$175</f>
        <v>0.0181867055861976</v>
      </c>
      <c r="F193" s="285" t="n">
        <f aca="false">F159*F$175/$K$175</f>
        <v>0</v>
      </c>
      <c r="G193" s="285" t="n">
        <f aca="false">G159*G$175/$K$175</f>
        <v>0</v>
      </c>
      <c r="H193" s="285" t="n">
        <f aca="false">H159*H$175/$K$175</f>
        <v>0</v>
      </c>
      <c r="I193" s="285" t="n">
        <f aca="false">I159*I$175/$K$175</f>
        <v>0</v>
      </c>
      <c r="J193" s="285" t="n">
        <f aca="false">J159*J$175/$K$175</f>
        <v>0</v>
      </c>
      <c r="K193" s="282"/>
    </row>
    <row r="194" customFormat="false" ht="14.55" hidden="false" customHeight="false" outlineLevel="0" collapsed="false">
      <c r="A194" s="273"/>
      <c r="B194" s="286" t="s">
        <v>145</v>
      </c>
      <c r="C194" s="284" t="n">
        <f aca="false">C160*C$175/$K$175</f>
        <v>1.75325670498084</v>
      </c>
      <c r="D194" s="285" t="n">
        <f aca="false">D160*D$175/$K$175</f>
        <v>1.43450456406509</v>
      </c>
      <c r="E194" s="285" t="n">
        <f aca="false">E160*E$175/$K$175</f>
        <v>0.0354684004587931</v>
      </c>
      <c r="F194" s="285" t="n">
        <f aca="false">F160*F$175/$K$175</f>
        <v>0</v>
      </c>
      <c r="G194" s="285" t="n">
        <f aca="false">G160*G$175/$K$175</f>
        <v>0</v>
      </c>
      <c r="H194" s="285" t="n">
        <f aca="false">H160*H$175/$K$175</f>
        <v>0</v>
      </c>
      <c r="I194" s="285" t="n">
        <f aca="false">I160*I$175/$K$175</f>
        <v>0</v>
      </c>
      <c r="J194" s="285" t="n">
        <f aca="false">J160*J$175/$K$175</f>
        <v>0</v>
      </c>
      <c r="K194" s="282"/>
    </row>
    <row r="195" customFormat="false" ht="14.55" hidden="false" customHeight="false" outlineLevel="0" collapsed="false">
      <c r="A195" s="273"/>
      <c r="B195" s="286" t="s">
        <v>146</v>
      </c>
      <c r="C195" s="284" t="n">
        <f aca="false">C161*C$175/$K$175</f>
        <v>1.77174462886283</v>
      </c>
      <c r="D195" s="285" t="n">
        <f aca="false">D161*D$175/$K$175</f>
        <v>1.02110550510147</v>
      </c>
      <c r="E195" s="285" t="n">
        <f aca="false">E161*E$175/$K$175</f>
        <v>0.031679700391386</v>
      </c>
      <c r="F195" s="285" t="n">
        <f aca="false">F161*F$175/$K$175</f>
        <v>0</v>
      </c>
      <c r="G195" s="285" t="n">
        <f aca="false">G161*G$175/$K$175</f>
        <v>0</v>
      </c>
      <c r="H195" s="285" t="n">
        <f aca="false">H161*H$175/$K$175</f>
        <v>0</v>
      </c>
      <c r="I195" s="285" t="n">
        <f aca="false">I161*I$175/$K$175</f>
        <v>0</v>
      </c>
      <c r="J195" s="285" t="n">
        <f aca="false">J161*J$175/$K$175</f>
        <v>0</v>
      </c>
      <c r="K195" s="282"/>
    </row>
    <row r="196" customFormat="false" ht="14.55" hidden="false" customHeight="false" outlineLevel="0" collapsed="false">
      <c r="A196" s="273"/>
      <c r="B196" s="287" t="s">
        <v>147</v>
      </c>
      <c r="C196" s="284" t="n">
        <f aca="false">C162*C$175/$K$175</f>
        <v>1.73904798357632</v>
      </c>
      <c r="D196" s="285" t="n">
        <f aca="false">D162*D$175/$K$175</f>
        <v>1.31219798106328</v>
      </c>
      <c r="E196" s="285" t="n">
        <f aca="false">E162*E$175/$K$175</f>
        <v>0.0452116169486523</v>
      </c>
      <c r="F196" s="285" t="n">
        <f aca="false">F162*F$175/$K$175</f>
        <v>0</v>
      </c>
      <c r="G196" s="285" t="n">
        <f aca="false">G162*G$175/$K$175</f>
        <v>0</v>
      </c>
      <c r="H196" s="285" t="n">
        <f aca="false">H162*H$175/$K$175</f>
        <v>8.95633350671116E-005</v>
      </c>
      <c r="I196" s="285" t="n">
        <f aca="false">I162*I$175/$K$175</f>
        <v>0</v>
      </c>
      <c r="J196" s="285" t="n">
        <f aca="false">J162*J$175/$K$175</f>
        <v>0</v>
      </c>
      <c r="K196" s="282"/>
    </row>
    <row r="197" customFormat="false" ht="15.3" hidden="false" customHeight="false" outlineLevel="0" collapsed="false">
      <c r="A197" s="273"/>
      <c r="B197" s="288"/>
      <c r="C197" s="289"/>
      <c r="D197" s="289"/>
      <c r="E197" s="289"/>
      <c r="F197" s="289"/>
      <c r="G197" s="289"/>
      <c r="H197" s="289"/>
      <c r="I197" s="289"/>
      <c r="J197" s="289"/>
      <c r="K197" s="282"/>
      <c r="M197" s="225" t="s">
        <v>250</v>
      </c>
      <c r="Y197" s="278"/>
    </row>
    <row r="198" customFormat="false" ht="15.3" hidden="false" customHeight="true" outlineLevel="0" collapsed="false">
      <c r="A198" s="273"/>
      <c r="B198" s="216" t="s">
        <v>221</v>
      </c>
      <c r="K198" s="282"/>
      <c r="M198" s="290" t="s">
        <v>222</v>
      </c>
      <c r="N198" s="291" t="s">
        <v>223</v>
      </c>
      <c r="O198" s="291"/>
      <c r="P198" s="291"/>
      <c r="Q198" s="291" t="s">
        <v>224</v>
      </c>
      <c r="R198" s="291"/>
      <c r="S198" s="291"/>
      <c r="T198" s="292" t="s">
        <v>225</v>
      </c>
      <c r="U198" s="292"/>
      <c r="V198" s="292"/>
      <c r="W198" s="292"/>
      <c r="X198" s="367" t="s">
        <v>251</v>
      </c>
      <c r="Y198" s="278"/>
    </row>
    <row r="199" customFormat="false" ht="29.9" hidden="false" customHeight="false" outlineLevel="0" collapsed="false">
      <c r="A199" s="273"/>
      <c r="B199" s="263" t="s">
        <v>97</v>
      </c>
      <c r="C199" s="233" t="s">
        <v>67</v>
      </c>
      <c r="D199" s="234" t="s">
        <v>70</v>
      </c>
      <c r="E199" s="234" t="s">
        <v>73</v>
      </c>
      <c r="F199" s="234" t="s">
        <v>76</v>
      </c>
      <c r="G199" s="234" t="s">
        <v>77</v>
      </c>
      <c r="H199" s="234" t="s">
        <v>80</v>
      </c>
      <c r="I199" s="234" t="s">
        <v>83</v>
      </c>
      <c r="J199" s="235" t="s">
        <v>86</v>
      </c>
      <c r="K199" s="282"/>
      <c r="M199" s="290"/>
      <c r="N199" s="293" t="s">
        <v>226</v>
      </c>
      <c r="O199" s="294" t="s">
        <v>227</v>
      </c>
      <c r="P199" s="295" t="s">
        <v>228</v>
      </c>
      <c r="Q199" s="293" t="s">
        <v>226</v>
      </c>
      <c r="R199" s="294" t="s">
        <v>227</v>
      </c>
      <c r="S199" s="295" t="s">
        <v>228</v>
      </c>
      <c r="T199" s="296" t="s">
        <v>229</v>
      </c>
      <c r="U199" s="297" t="s">
        <v>230</v>
      </c>
      <c r="V199" s="298" t="s">
        <v>231</v>
      </c>
      <c r="W199" s="299" t="s">
        <v>232</v>
      </c>
      <c r="X199" s="368" t="s">
        <v>230</v>
      </c>
      <c r="Y199" s="278"/>
    </row>
    <row r="200" customFormat="false" ht="14.55" hidden="false" customHeight="false" outlineLevel="0" collapsed="false">
      <c r="A200" s="273"/>
      <c r="B200" s="300" t="s">
        <v>115</v>
      </c>
      <c r="C200" s="284" t="n">
        <f aca="false">C150*C$176/$K$176</f>
        <v>1.68735786884485</v>
      </c>
      <c r="D200" s="285" t="n">
        <f aca="false">D150*D$176/$K$176</f>
        <v>1.38437767063553</v>
      </c>
      <c r="E200" s="285" t="n">
        <f aca="false">E150*E$176/$K$176</f>
        <v>0.104875766154608</v>
      </c>
      <c r="F200" s="285" t="n">
        <f aca="false">F150*F$176/$K$176</f>
        <v>0</v>
      </c>
      <c r="G200" s="285" t="n">
        <f aca="false">G150*G$176/$K$176</f>
        <v>0</v>
      </c>
      <c r="H200" s="285" t="n">
        <f aca="false">H150*H$176/$K$176</f>
        <v>0</v>
      </c>
      <c r="I200" s="285" t="n">
        <f aca="false">I150*I$176/$K$176</f>
        <v>0</v>
      </c>
      <c r="J200" s="285" t="n">
        <f aca="false">J150*J$176/$K$176</f>
        <v>0</v>
      </c>
      <c r="K200" s="282"/>
      <c r="M200" s="300" t="s">
        <v>115</v>
      </c>
      <c r="N200" s="301" t="n">
        <f aca="false">SUM(C184:J184)</f>
        <v>3.99914763114979</v>
      </c>
      <c r="O200" s="301" t="n">
        <f aca="false">SUM(C200:J200)</f>
        <v>3.17661130563498</v>
      </c>
      <c r="P200" s="302" t="n">
        <f aca="false">SUM(C217:J217)</f>
        <v>3.45314530021398</v>
      </c>
      <c r="Q200" s="303" t="str">
        <f aca="false">IF(N200&lt;=1,"Très faible",IF(N200&lt;=2,"Faible",IF(N200&lt;=3,"Moyenne",IF(N200&lt;=4,"Forte",IF(N200&lt;=5,"Très forte","")))))</f>
        <v>Forte</v>
      </c>
      <c r="R200" s="304" t="str">
        <f aca="false">IF(O200&lt;=1,"Très faible",IF(O200&lt;=2,"Faible",IF(O200&lt;=3,"Moyenne",IF(O200&lt;=4,"Forte",IF(O200&lt;=5,"Très forte","")))))</f>
        <v>Forte</v>
      </c>
      <c r="S200" s="305" t="str">
        <f aca="false">IF(P200&lt;=1,"Très faible",IF(P200&lt;=2,"Faible",IF(P200&lt;=3,"Moyenne",IF(P200&lt;=4,"Forte",IF(P200&lt;=5,"Très forte","")))))</f>
        <v>Forte</v>
      </c>
      <c r="T200" s="306" t="n">
        <f aca="false">-(1-(O200/N200))</f>
        <v>-0.205677909739562</v>
      </c>
      <c r="U200" s="307" t="n">
        <f aca="false">-(1-(P200/N200))</f>
        <v>-0.136529676144721</v>
      </c>
      <c r="V200" s="308" t="n">
        <f aca="false">P200-N200</f>
        <v>-0.54600233093581</v>
      </c>
      <c r="W200" s="305" t="str">
        <f aca="false">IF(ABS(V200)&gt;0.6,"Très fort",IF(ABS(V200)&gt;0.47,"Fort",IF(ABS(V200)&gt;0.35,"Modéré",IF(ABS(V200)&gt;0.25,"Faible","NS"))))</f>
        <v>Fort</v>
      </c>
      <c r="X200" s="369" t="n">
        <v>-0.1325</v>
      </c>
      <c r="Y200" s="278"/>
    </row>
    <row r="201" customFormat="false" ht="14.55" hidden="false" customHeight="false" outlineLevel="0" collapsed="false">
      <c r="A201" s="273"/>
      <c r="B201" s="238" t="s">
        <v>126</v>
      </c>
      <c r="C201" s="284" t="n">
        <f aca="false">C151*C$176/$K$176</f>
        <v>1.60489714125404</v>
      </c>
      <c r="D201" s="285" t="n">
        <f aca="false">D151*D$176/$K$176</f>
        <v>1.79696410958294</v>
      </c>
      <c r="E201" s="285" t="n">
        <f aca="false">E151*E$176/$K$176</f>
        <v>0.0746915467737647</v>
      </c>
      <c r="F201" s="285" t="n">
        <f aca="false">F151*F$176/$K$176</f>
        <v>0</v>
      </c>
      <c r="G201" s="285" t="n">
        <f aca="false">G151*G$176/$K$176</f>
        <v>0</v>
      </c>
      <c r="H201" s="285" t="n">
        <f aca="false">H151*H$176/$K$176</f>
        <v>0.00251020929191424</v>
      </c>
      <c r="I201" s="285" t="n">
        <f aca="false">I151*I$176/$K$176</f>
        <v>0</v>
      </c>
      <c r="J201" s="285" t="n">
        <f aca="false">J151*J$176/$K$176</f>
        <v>0</v>
      </c>
      <c r="K201" s="282"/>
      <c r="M201" s="238" t="s">
        <v>126</v>
      </c>
      <c r="N201" s="309" t="n">
        <f aca="false">SUM(C185:J185)</f>
        <v>4.38140994000212</v>
      </c>
      <c r="O201" s="309" t="n">
        <f aca="false">SUM(C201:J201)</f>
        <v>3.47906300690266</v>
      </c>
      <c r="P201" s="310" t="n">
        <f aca="false">SUM(C218:J218)</f>
        <v>3.75665380002568</v>
      </c>
      <c r="Q201" s="311" t="str">
        <f aca="false">IF(N201&lt;=1,"Très faible",IF(N201&lt;=2,"Faible",IF(N201&lt;=3,"Moyenne",IF(N201&lt;=4,"Forte",IF(N201&lt;=5,"Très forte","")))))</f>
        <v>Très forte</v>
      </c>
      <c r="R201" s="312" t="str">
        <f aca="false">IF(O201&lt;=1,"Très faible",IF(O201&lt;=2,"Faible",IF(O201&lt;=3,"Moyenne",IF(O201&lt;=4,"Forte",IF(O201&lt;=5,"Très forte","")))))</f>
        <v>Forte</v>
      </c>
      <c r="S201" s="313" t="str">
        <f aca="false">IF(P201&lt;=1,"Très faible",IF(P201&lt;=2,"Faible",IF(P201&lt;=3,"Moyenne",IF(P201&lt;=4,"Forte",IF(P201&lt;=5,"Très forte","")))))</f>
        <v>Forte</v>
      </c>
      <c r="T201" s="314" t="n">
        <f aca="false">-(1-(O201/N201))</f>
        <v>-0.205948985704593</v>
      </c>
      <c r="U201" s="315" t="n">
        <f aca="false">-(1-(P201/N201))</f>
        <v>-0.142592487014838</v>
      </c>
      <c r="V201" s="316" t="n">
        <f aca="false">P201-N201</f>
        <v>-0.624756139976431</v>
      </c>
      <c r="W201" s="313" t="str">
        <f aca="false">IF(ABS(V201)&gt;0.6,"Très fort",IF(ABS(V201)&gt;0.47,"Fort",IF(ABS(V201)&gt;0.35,"Modéré",IF(ABS(V201)&gt;0.25,"Faible","NS"))))</f>
        <v>Très fort</v>
      </c>
      <c r="X201" s="370" t="n">
        <v>-0.1819</v>
      </c>
      <c r="Y201" s="278"/>
    </row>
    <row r="202" customFormat="false" ht="17.1" hidden="false" customHeight="true" outlineLevel="0" collapsed="false">
      <c r="A202" s="273"/>
      <c r="B202" s="238" t="s">
        <v>127</v>
      </c>
      <c r="C202" s="284" t="n">
        <f aca="false">C152*C$176/$K$176</f>
        <v>1.22560676350923</v>
      </c>
      <c r="D202" s="285" t="n">
        <f aca="false">D152*D$176/$K$176</f>
        <v>1.20802558747544</v>
      </c>
      <c r="E202" s="285" t="n">
        <f aca="false">E152*E$176/$K$176</f>
        <v>0.0490041865035622</v>
      </c>
      <c r="F202" s="285" t="n">
        <f aca="false">F152*F$176/$K$176</f>
        <v>0</v>
      </c>
      <c r="G202" s="285" t="n">
        <f aca="false">G152*G$176/$K$176</f>
        <v>0</v>
      </c>
      <c r="H202" s="285" t="n">
        <f aca="false">H152*H$176/$K$176</f>
        <v>0</v>
      </c>
      <c r="I202" s="285" t="n">
        <f aca="false">I152*I$176/$K$176</f>
        <v>0</v>
      </c>
      <c r="J202" s="285" t="n">
        <f aca="false">J152*J$176/$K$176</f>
        <v>0</v>
      </c>
      <c r="K202" s="282"/>
      <c r="M202" s="238" t="s">
        <v>127</v>
      </c>
      <c r="N202" s="309" t="n">
        <f aca="false">SUM(C186:J186)</f>
        <v>3.12199714108966</v>
      </c>
      <c r="O202" s="309" t="n">
        <f aca="false">SUM(C202:J202)</f>
        <v>2.48263653748823</v>
      </c>
      <c r="P202" s="310" t="n">
        <f aca="false">SUM(C219:J219)</f>
        <v>2.80598413243561</v>
      </c>
      <c r="Q202" s="311" t="str">
        <f aca="false">IF(N202&lt;=1,"Très faible",IF(N202&lt;=2,"Faible",IF(N202&lt;=3,"Moyenne",IF(N202&lt;=4,"Forte",IF(N202&lt;=5,"Très forte","")))))</f>
        <v>Forte</v>
      </c>
      <c r="R202" s="312" t="str">
        <f aca="false">IF(O202&lt;=1,"Très faible",IF(O202&lt;=2,"Faible",IF(O202&lt;=3,"Moyenne",IF(O202&lt;=4,"Forte",IF(O202&lt;=5,"Très forte","")))))</f>
        <v>Moyenne</v>
      </c>
      <c r="S202" s="313" t="str">
        <f aca="false">IF(P202&lt;=1,"Très faible",IF(P202&lt;=2,"Faible",IF(P202&lt;=3,"Moyenne",IF(P202&lt;=4,"Forte",IF(P202&lt;=5,"Très forte","")))))</f>
        <v>Moyenne</v>
      </c>
      <c r="T202" s="314" t="n">
        <f aca="false">-(1-(O202/N202))</f>
        <v>-0.204792181000613</v>
      </c>
      <c r="U202" s="315" t="n">
        <f aca="false">-(1-(P202/N202))</f>
        <v>-0.101221427942677</v>
      </c>
      <c r="V202" s="316" t="n">
        <f aca="false">P202-N202</f>
        <v>-0.31601300865405</v>
      </c>
      <c r="W202" s="313" t="str">
        <f aca="false">IF(ABS(V202)&gt;0.6,"Très fort",IF(ABS(V202)&gt;0.47,"Fort",IF(ABS(V202)&gt;0.35,"Modéré",IF(ABS(V202)&gt;0.25,"Faible","NS"))))</f>
        <v>Faible</v>
      </c>
      <c r="X202" s="371"/>
      <c r="Y202" s="278"/>
    </row>
    <row r="203" customFormat="false" ht="14.55" hidden="false" customHeight="false" outlineLevel="0" collapsed="false">
      <c r="A203" s="273"/>
      <c r="B203" s="238" t="s">
        <v>128</v>
      </c>
      <c r="C203" s="284" t="n">
        <f aca="false">C153*C$176/$K$176</f>
        <v>1.40813388870841</v>
      </c>
      <c r="D203" s="285" t="n">
        <f aca="false">D153*D$176/$K$176</f>
        <v>1.31807614362402</v>
      </c>
      <c r="E203" s="285" t="n">
        <f aca="false">E153*E$176/$K$176</f>
        <v>0.073655749628668</v>
      </c>
      <c r="F203" s="285" t="n">
        <f aca="false">F153*F$176/$K$176</f>
        <v>0</v>
      </c>
      <c r="G203" s="285" t="n">
        <f aca="false">G153*G$176/$K$176</f>
        <v>0</v>
      </c>
      <c r="H203" s="285" t="n">
        <f aca="false">H153*H$176/$K$176</f>
        <v>0</v>
      </c>
      <c r="I203" s="285" t="n">
        <f aca="false">I153*I$176/$K$176</f>
        <v>0</v>
      </c>
      <c r="J203" s="285" t="n">
        <f aca="false">J153*J$176/$K$176</f>
        <v>0</v>
      </c>
      <c r="K203" s="282"/>
      <c r="M203" s="238" t="s">
        <v>128</v>
      </c>
      <c r="N203" s="309" t="n">
        <f aca="false">SUM(C187:J187)</f>
        <v>3.52410474682931</v>
      </c>
      <c r="O203" s="309" t="n">
        <f aca="false">SUM(C203:J203)</f>
        <v>2.79986578196109</v>
      </c>
      <c r="P203" s="310" t="n">
        <f aca="false">SUM(C220:J220)</f>
        <v>2.98421353290149</v>
      </c>
      <c r="Q203" s="311" t="str">
        <f aca="false">IF(N203&lt;=1,"Très faible",IF(N203&lt;=2,"Faible",IF(N203&lt;=3,"Moyenne",IF(N203&lt;=4,"Forte",IF(N203&lt;=5,"Très forte","")))))</f>
        <v>Forte</v>
      </c>
      <c r="R203" s="312" t="str">
        <f aca="false">IF(O203&lt;=1,"Très faible",IF(O203&lt;=2,"Faible",IF(O203&lt;=3,"Moyenne",IF(O203&lt;=4,"Forte",IF(O203&lt;=5,"Très forte","")))))</f>
        <v>Moyenne</v>
      </c>
      <c r="S203" s="313" t="str">
        <f aca="false">IF(P203&lt;=1,"Très faible",IF(P203&lt;=2,"Faible",IF(P203&lt;=3,"Moyenne",IF(P203&lt;=4,"Forte",IF(P203&lt;=5,"Très forte","")))))</f>
        <v>Moyenne</v>
      </c>
      <c r="T203" s="314" t="n">
        <f aca="false">-(1-(O203/N203))</f>
        <v>-0.20551005628304</v>
      </c>
      <c r="U203" s="315" t="n">
        <f aca="false">-(1-(P203/N203))</f>
        <v>-0.153199536538626</v>
      </c>
      <c r="V203" s="316" t="n">
        <f aca="false">P203-N203</f>
        <v>-0.539891213927823</v>
      </c>
      <c r="W203" s="313" t="str">
        <f aca="false">IF(ABS(V203)&gt;0.6,"Très fort",IF(ABS(V203)&gt;0.47,"Fort",IF(ABS(V203)&gt;0.35,"Modéré",IF(ABS(V203)&gt;0.25,"Faible","NS"))))</f>
        <v>Fort</v>
      </c>
      <c r="X203" s="371"/>
      <c r="Y203" s="317"/>
    </row>
    <row r="204" customFormat="false" ht="14.55" hidden="false" customHeight="false" outlineLevel="0" collapsed="false">
      <c r="A204" s="273"/>
      <c r="B204" s="238" t="s">
        <v>134</v>
      </c>
      <c r="C204" s="284" t="n">
        <f aca="false">C154*C$176/$K$176</f>
        <v>0.551009565544414</v>
      </c>
      <c r="D204" s="285" t="n">
        <f aca="false">D154*D$176/$K$176</f>
        <v>1.4461154685107</v>
      </c>
      <c r="E204" s="285" t="n">
        <f aca="false">E154*E$176/$K$176</f>
        <v>0</v>
      </c>
      <c r="F204" s="285" t="n">
        <f aca="false">F154*F$176/$K$176</f>
        <v>0</v>
      </c>
      <c r="G204" s="285" t="n">
        <f aca="false">G154*G$176/$K$176</f>
        <v>0</v>
      </c>
      <c r="H204" s="285" t="n">
        <f aca="false">H154*H$176/$K$176</f>
        <v>0</v>
      </c>
      <c r="I204" s="285" t="n">
        <f aca="false">I154*I$176/$K$176</f>
        <v>0</v>
      </c>
      <c r="J204" s="285" t="n">
        <f aca="false">J154*J$176/$K$176</f>
        <v>0</v>
      </c>
      <c r="K204" s="282"/>
      <c r="M204" s="238" t="s">
        <v>134</v>
      </c>
      <c r="N204" s="309" t="n">
        <f aca="false">SUM(C188:J188)</f>
        <v>2.52268247308817</v>
      </c>
      <c r="O204" s="309" t="n">
        <f aca="false">SUM(C204:J204)</f>
        <v>1.99712503405511</v>
      </c>
      <c r="P204" s="310" t="n">
        <f aca="false">SUM(C221:J221)</f>
        <v>2.12713996383276</v>
      </c>
      <c r="Q204" s="311" t="str">
        <f aca="false">IF(N204&lt;=1,"Très faible",IF(N204&lt;=2,"Faible",IF(N204&lt;=3,"Moyenne",IF(N204&lt;=4,"Forte",IF(N204&lt;=5,"Très forte","")))))</f>
        <v>Moyenne</v>
      </c>
      <c r="R204" s="312" t="str">
        <f aca="false">IF(O204&lt;=1,"Très faible",IF(O204&lt;=2,"Faible",IF(O204&lt;=3,"Moyenne",IF(O204&lt;=4,"Forte",IF(O204&lt;=5,"Très forte","")))))</f>
        <v>Faible</v>
      </c>
      <c r="S204" s="313" t="str">
        <f aca="false">IF(P204&lt;=1,"Très faible",IF(P204&lt;=2,"Faible",IF(P204&lt;=3,"Moyenne",IF(P204&lt;=4,"Forte",IF(P204&lt;=5,"Très forte","")))))</f>
        <v>Moyenne</v>
      </c>
      <c r="T204" s="314" t="n">
        <f aca="false">-(1-(O204/N204))</f>
        <v>-0.208332774591998</v>
      </c>
      <c r="U204" s="315" t="n">
        <f aca="false">-(1-(P204/N204))</f>
        <v>-0.15679440971071</v>
      </c>
      <c r="V204" s="316" t="n">
        <f aca="false">P204-N204</f>
        <v>-0.395542509255414</v>
      </c>
      <c r="W204" s="313" t="str">
        <f aca="false">IF(ABS(V204)&gt;0.6,"Très fort",IF(ABS(V204)&gt;0.47,"Fort",IF(ABS(V204)&gt;0.35,"Modéré",IF(ABS(V204)&gt;0.25,"Faible","NS"))))</f>
        <v>Modéré</v>
      </c>
      <c r="X204" s="371"/>
      <c r="Y204" s="317"/>
    </row>
    <row r="205" customFormat="false" ht="14.55" hidden="false" customHeight="false" outlineLevel="0" collapsed="false">
      <c r="A205" s="273"/>
      <c r="B205" s="238" t="s">
        <v>135</v>
      </c>
      <c r="C205" s="284" t="n">
        <f aca="false">C155*C$176/$K$176</f>
        <v>1.68735786884485</v>
      </c>
      <c r="D205" s="285" t="n">
        <f aca="false">D155*D$176/$K$176</f>
        <v>1.4204983612664</v>
      </c>
      <c r="E205" s="285" t="n">
        <f aca="false">E155*E$176/$K$176</f>
        <v>0.0444171618776467</v>
      </c>
      <c r="F205" s="285" t="n">
        <f aca="false">F155*F$176/$K$176</f>
        <v>0</v>
      </c>
      <c r="G205" s="285" t="n">
        <f aca="false">G155*G$176/$K$176</f>
        <v>0</v>
      </c>
      <c r="H205" s="285" t="n">
        <f aca="false">H155*H$176/$K$176</f>
        <v>0</v>
      </c>
      <c r="I205" s="285" t="n">
        <f aca="false">I155*I$176/$K$176</f>
        <v>0</v>
      </c>
      <c r="J205" s="285" t="n">
        <f aca="false">J155*J$176/$K$176</f>
        <v>0</v>
      </c>
      <c r="K205" s="282"/>
      <c r="M205" s="238" t="s">
        <v>135</v>
      </c>
      <c r="N205" s="309" t="n">
        <f aca="false">SUM(C189:J189)</f>
        <v>3.9535713006463</v>
      </c>
      <c r="O205" s="309" t="n">
        <f aca="false">SUM(C205:J205)</f>
        <v>3.1522733919889</v>
      </c>
      <c r="P205" s="310" t="n">
        <f aca="false">SUM(C222:J222)</f>
        <v>3.39985658771868</v>
      </c>
      <c r="Q205" s="311" t="str">
        <f aca="false">IF(N205&lt;=1,"Très faible",IF(N205&lt;=2,"Faible",IF(N205&lt;=3,"Moyenne",IF(N205&lt;=4,"Forte",IF(N205&lt;=5,"Très forte","")))))</f>
        <v>Forte</v>
      </c>
      <c r="R205" s="312" t="str">
        <f aca="false">IF(O205&lt;=1,"Très faible",IF(O205&lt;=2,"Faible",IF(O205&lt;=3,"Moyenne",IF(O205&lt;=4,"Forte",IF(O205&lt;=5,"Très forte","")))))</f>
        <v>Forte</v>
      </c>
      <c r="S205" s="313" t="str">
        <f aca="false">IF(P205&lt;=1,"Très faible",IF(P205&lt;=2,"Faible",IF(P205&lt;=3,"Moyenne",IF(P205&lt;=4,"Forte",IF(P205&lt;=5,"Très forte","")))))</f>
        <v>Forte</v>
      </c>
      <c r="T205" s="314" t="n">
        <f aca="false">-(1-(O205/N205))</f>
        <v>-0.202676984357513</v>
      </c>
      <c r="U205" s="315" t="n">
        <f aca="false">-(1-(P205/N205))</f>
        <v>-0.140054313131296</v>
      </c>
      <c r="V205" s="316" t="n">
        <f aca="false">P205-N205</f>
        <v>-0.553714712927622</v>
      </c>
      <c r="W205" s="313" t="str">
        <f aca="false">IF(ABS(V205)&gt;0.6,"Très fort",IF(ABS(V205)&gt;0.47,"Fort",IF(ABS(V205)&gt;0.35,"Modéré",IF(ABS(V205)&gt;0.25,"Faible","NS"))))</f>
        <v>Fort</v>
      </c>
      <c r="X205" s="371"/>
      <c r="Y205" s="317"/>
    </row>
    <row r="206" customFormat="false" ht="14.55" hidden="false" customHeight="false" outlineLevel="0" collapsed="false">
      <c r="A206" s="273"/>
      <c r="B206" s="238" t="s">
        <v>136</v>
      </c>
      <c r="C206" s="284" t="n">
        <f aca="false">C156*C$176/$K$176</f>
        <v>1.68735786884485</v>
      </c>
      <c r="D206" s="285" t="n">
        <f aca="false">D156*D$176/$K$176</f>
        <v>1.53842247433035</v>
      </c>
      <c r="E206" s="285" t="n">
        <f aca="false">E156*E$176/$K$176</f>
        <v>0.0685362954712468</v>
      </c>
      <c r="F206" s="285" t="n">
        <f aca="false">F156*F$176/$K$176</f>
        <v>0</v>
      </c>
      <c r="G206" s="285" t="n">
        <f aca="false">G156*G$176/$K$176</f>
        <v>0</v>
      </c>
      <c r="H206" s="285" t="n">
        <f aca="false">H156*H$176/$K$176</f>
        <v>0</v>
      </c>
      <c r="I206" s="285" t="n">
        <f aca="false">I156*I$176/$K$176</f>
        <v>0</v>
      </c>
      <c r="J206" s="285" t="n">
        <f aca="false">J156*J$176/$K$176</f>
        <v>0</v>
      </c>
      <c r="K206" s="282"/>
      <c r="M206" s="238" t="s">
        <v>136</v>
      </c>
      <c r="N206" s="309" t="n">
        <f aca="false">SUM(C190:J190)</f>
        <v>4.14064934276915</v>
      </c>
      <c r="O206" s="309" t="n">
        <f aca="false">SUM(C206:J206)</f>
        <v>3.29431663864644</v>
      </c>
      <c r="P206" s="310" t="n">
        <f aca="false">SUM(C223:J223)</f>
        <v>3.40526993404881</v>
      </c>
      <c r="Q206" s="311" t="str">
        <f aca="false">IF(N206&lt;=1,"Très faible",IF(N206&lt;=2,"Faible",IF(N206&lt;=3,"Moyenne",IF(N206&lt;=4,"Forte",IF(N206&lt;=5,"Très forte","")))))</f>
        <v>Très forte</v>
      </c>
      <c r="R206" s="312" t="str">
        <f aca="false">IF(O206&lt;=1,"Très faible",IF(O206&lt;=2,"Faible",IF(O206&lt;=3,"Moyenne",IF(O206&lt;=4,"Forte",IF(O206&lt;=5,"Très forte","")))))</f>
        <v>Forte</v>
      </c>
      <c r="S206" s="313" t="str">
        <f aca="false">IF(P206&lt;=1,"Très faible",IF(P206&lt;=2,"Faible",IF(P206&lt;=3,"Moyenne",IF(P206&lt;=4,"Forte",IF(P206&lt;=5,"Très forte","")))))</f>
        <v>Forte</v>
      </c>
      <c r="T206" s="314" t="n">
        <f aca="false">-(1-(O206/N206))</f>
        <v>-0.204396130669858</v>
      </c>
      <c r="U206" s="315" t="n">
        <f aca="false">-(1-(P206/N206))</f>
        <v>-0.177600020635541</v>
      </c>
      <c r="V206" s="316" t="n">
        <f aca="false">P206-N206</f>
        <v>-0.735379408720339</v>
      </c>
      <c r="W206" s="313" t="str">
        <f aca="false">IF(ABS(V206)&gt;0.6,"Très fort",IF(ABS(V206)&gt;0.47,"Fort",IF(ABS(V206)&gt;0.35,"Modéré",IF(ABS(V206)&gt;0.25,"Faible","NS"))))</f>
        <v>Très fort</v>
      </c>
      <c r="X206" s="371"/>
      <c r="Y206" s="317"/>
    </row>
    <row r="207" customFormat="false" ht="18.9" hidden="false" customHeight="true" outlineLevel="0" collapsed="false">
      <c r="A207" s="273"/>
      <c r="B207" s="238" t="s">
        <v>139</v>
      </c>
      <c r="C207" s="284" t="n">
        <f aca="false">C157*C$176/$K$176</f>
        <v>1.01581287002288</v>
      </c>
      <c r="D207" s="285" t="n">
        <f aca="false">D157*D$176/$K$176</f>
        <v>1.28108089293173</v>
      </c>
      <c r="E207" s="285" t="n">
        <f aca="false">E157*E$176/$K$176</f>
        <v>0.0094351659898917</v>
      </c>
      <c r="F207" s="285" t="n">
        <f aca="false">F157*F$176/$K$176</f>
        <v>0</v>
      </c>
      <c r="G207" s="285" t="n">
        <f aca="false">G157*G$176/$K$176</f>
        <v>0</v>
      </c>
      <c r="H207" s="285" t="n">
        <f aca="false">H157*H$176/$K$176</f>
        <v>0</v>
      </c>
      <c r="I207" s="285" t="n">
        <f aca="false">I157*I$176/$K$176</f>
        <v>0</v>
      </c>
      <c r="J207" s="285" t="n">
        <f aca="false">J157*J$176/$K$176</f>
        <v>0</v>
      </c>
      <c r="K207" s="282"/>
      <c r="M207" s="238" t="s">
        <v>139</v>
      </c>
      <c r="N207" s="309" t="n">
        <f aca="false">SUM(C191:J191)</f>
        <v>2.89746214371727</v>
      </c>
      <c r="O207" s="309" t="n">
        <f aca="false">SUM(C207:J207)</f>
        <v>2.30632892894451</v>
      </c>
      <c r="P207" s="310" t="n">
        <f aca="false">SUM(C224:J224)</f>
        <v>2.43001287493915</v>
      </c>
      <c r="Q207" s="311" t="str">
        <f aca="false">IF(N207&lt;=1,"Très faible",IF(N207&lt;=2,"Faible",IF(N207&lt;=3,"Moyenne",IF(N207&lt;=4,"Forte",IF(N207&lt;=5,"Très forte","")))))</f>
        <v>Moyenne</v>
      </c>
      <c r="R207" s="312" t="str">
        <f aca="false">IF(O207&lt;=1,"Très faible",IF(O207&lt;=2,"Faible",IF(O207&lt;=3,"Moyenne",IF(O207&lt;=4,"Forte",IF(O207&lt;=5,"Très forte","")))))</f>
        <v>Moyenne</v>
      </c>
      <c r="S207" s="313" t="str">
        <f aca="false">IF(P207&lt;=1,"Très faible",IF(P207&lt;=2,"Faible",IF(P207&lt;=3,"Moyenne",IF(P207&lt;=4,"Forte",IF(P207&lt;=5,"Très forte","")))))</f>
        <v>Moyenne</v>
      </c>
      <c r="T207" s="314" t="n">
        <f aca="false">-(1-(O207/N207))</f>
        <v>-0.204017580024144</v>
      </c>
      <c r="U207" s="315" t="n">
        <f aca="false">-(1-(P207/N207))</f>
        <v>-0.161330587111112</v>
      </c>
      <c r="V207" s="316" t="n">
        <f aca="false">P207-N207</f>
        <v>-0.467449268778129</v>
      </c>
      <c r="W207" s="313" t="str">
        <f aca="false">IF(ABS(V207)&gt;0.6,"Très fort",IF(ABS(V207)&gt;0.47,"Fort",IF(ABS(V207)&gt;0.35,"Modéré",IF(ABS(V207)&gt;0.25,"Faible","NS"))))</f>
        <v>Modéré</v>
      </c>
      <c r="X207" s="371"/>
      <c r="Y207" s="317"/>
    </row>
    <row r="208" customFormat="false" ht="14.55" hidden="false" customHeight="false" outlineLevel="0" collapsed="false">
      <c r="A208" s="273"/>
      <c r="B208" s="238" t="s">
        <v>143</v>
      </c>
      <c r="C208" s="284" t="n">
        <f aca="false">C158*C$176/$K$176</f>
        <v>1.30174035055151</v>
      </c>
      <c r="D208" s="285" t="n">
        <f aca="false">D158*D$176/$K$176</f>
        <v>0.83900827648087</v>
      </c>
      <c r="E208" s="285" t="n">
        <f aca="false">E158*E$176/$K$176</f>
        <v>0.00875947332701025</v>
      </c>
      <c r="F208" s="285" t="n">
        <f aca="false">F158*F$176/$K$176</f>
        <v>0</v>
      </c>
      <c r="G208" s="285" t="n">
        <f aca="false">G158*G$176/$K$176</f>
        <v>0</v>
      </c>
      <c r="H208" s="285" t="n">
        <f aca="false">H158*H$176/$K$176</f>
        <v>0</v>
      </c>
      <c r="I208" s="285" t="n">
        <f aca="false">I158*I$176/$K$176</f>
        <v>0</v>
      </c>
      <c r="J208" s="285" t="n">
        <f aca="false">J158*J$176/$K$176</f>
        <v>0</v>
      </c>
      <c r="K208" s="282"/>
      <c r="M208" s="238" t="s">
        <v>143</v>
      </c>
      <c r="N208" s="309" t="n">
        <f aca="false">SUM(C192:J192)</f>
        <v>2.68354563773091</v>
      </c>
      <c r="O208" s="309" t="n">
        <f aca="false">SUM(C208:J208)</f>
        <v>2.14950810035939</v>
      </c>
      <c r="P208" s="310" t="n">
        <f aca="false">SUM(C225:J225)</f>
        <v>2.20138940596224</v>
      </c>
      <c r="Q208" s="311" t="str">
        <f aca="false">IF(N208&lt;=1,"Très faible",IF(N208&lt;=2,"Faible",IF(N208&lt;=3,"Moyenne",IF(N208&lt;=4,"Forte",IF(N208&lt;=5,"Très forte","")))))</f>
        <v>Moyenne</v>
      </c>
      <c r="R208" s="312" t="str">
        <f aca="false">IF(O208&lt;=1,"Très faible",IF(O208&lt;=2,"Faible",IF(O208&lt;=3,"Moyenne",IF(O208&lt;=4,"Forte",IF(O208&lt;=5,"Très forte","")))))</f>
        <v>Moyenne</v>
      </c>
      <c r="S208" s="313" t="str">
        <f aca="false">IF(P208&lt;=1,"Très faible",IF(P208&lt;=2,"Faible",IF(P208&lt;=3,"Moyenne",IF(P208&lt;=4,"Forte",IF(P208&lt;=5,"Très forte","")))))</f>
        <v>Moyenne</v>
      </c>
      <c r="T208" s="314" t="n">
        <f aca="false">-(1-(O208/N208))</f>
        <v>-0.199004455099592</v>
      </c>
      <c r="U208" s="315" t="n">
        <f aca="false">-(1-(P208/N208))</f>
        <v>-0.179671336678428</v>
      </c>
      <c r="V208" s="316" t="n">
        <f aca="false">P208-N208</f>
        <v>-0.482156231768677</v>
      </c>
      <c r="W208" s="313" t="str">
        <f aca="false">IF(ABS(V208)&gt;0.6,"Très fort",IF(ABS(V208)&gt;0.47,"Fort",IF(ABS(V208)&gt;0.35,"Modéré",IF(ABS(V208)&gt;0.25,"Faible","NS"))))</f>
        <v>Fort</v>
      </c>
      <c r="X208" s="371"/>
      <c r="Y208" s="317"/>
    </row>
    <row r="209" customFormat="false" ht="14.55" hidden="false" customHeight="false" outlineLevel="0" collapsed="false">
      <c r="A209" s="273"/>
      <c r="B209" s="238" t="s">
        <v>144</v>
      </c>
      <c r="C209" s="284" t="n">
        <f aca="false">C159*C$176/$K$176</f>
        <v>1.37056205349546</v>
      </c>
      <c r="D209" s="285" t="n">
        <f aca="false">D159*D$176/$K$176</f>
        <v>0.981625655543695</v>
      </c>
      <c r="E209" s="285" t="n">
        <f aca="false">E159*E$176/$K$176</f>
        <v>0.0119937050530963</v>
      </c>
      <c r="F209" s="285" t="n">
        <f aca="false">F159*F$176/$K$176</f>
        <v>0</v>
      </c>
      <c r="G209" s="285" t="n">
        <f aca="false">G159*G$176/$K$176</f>
        <v>0</v>
      </c>
      <c r="H209" s="285" t="n">
        <f aca="false">H159*H$176/$K$176</f>
        <v>0</v>
      </c>
      <c r="I209" s="285" t="n">
        <f aca="false">I159*I$176/$K$176</f>
        <v>0</v>
      </c>
      <c r="J209" s="285" t="n">
        <f aca="false">J159*J$176/$K$176</f>
        <v>0</v>
      </c>
      <c r="K209" s="282"/>
      <c r="M209" s="238" t="s">
        <v>144</v>
      </c>
      <c r="N209" s="309" t="n">
        <f aca="false">SUM(C193:J193)</f>
        <v>2.95503168202163</v>
      </c>
      <c r="O209" s="309" t="n">
        <f aca="false">SUM(C209:J209)</f>
        <v>2.36418141409225</v>
      </c>
      <c r="P209" s="310" t="n">
        <f aca="false">SUM(C226:J226)</f>
        <v>2.43596814489351</v>
      </c>
      <c r="Q209" s="311" t="str">
        <f aca="false">IF(N209&lt;=1,"Très faible",IF(N209&lt;=2,"Faible",IF(N209&lt;=3,"Moyenne",IF(N209&lt;=4,"Forte",IF(N209&lt;=5,"Très forte","")))))</f>
        <v>Moyenne</v>
      </c>
      <c r="R209" s="312" t="str">
        <f aca="false">IF(O209&lt;=1,"Très faible",IF(O209&lt;=2,"Faible",IF(O209&lt;=3,"Moyenne",IF(O209&lt;=4,"Forte",IF(O209&lt;=5,"Très forte","")))))</f>
        <v>Moyenne</v>
      </c>
      <c r="S209" s="313" t="str">
        <f aca="false">IF(P209&lt;=1,"Très faible",IF(P209&lt;=2,"Faible",IF(P209&lt;=3,"Moyenne",IF(P209&lt;=4,"Forte",IF(P209&lt;=5,"Très forte","")))))</f>
        <v>Moyenne</v>
      </c>
      <c r="T209" s="314" t="n">
        <f aca="false">-(1-(O209/N209))</f>
        <v>-0.199947185515506</v>
      </c>
      <c r="U209" s="315" t="n">
        <f aca="false">-(1-(P209/N209))</f>
        <v>-0.175654136057522</v>
      </c>
      <c r="V209" s="316" t="n">
        <f aca="false">P209-N209</f>
        <v>-0.519063537128116</v>
      </c>
      <c r="W209" s="313" t="str">
        <f aca="false">IF(ABS(V209)&gt;0.6,"Très fort",IF(ABS(V209)&gt;0.47,"Fort",IF(ABS(V209)&gt;0.35,"Modéré",IF(ABS(V209)&gt;0.25,"Faible","NS"))))</f>
        <v>Fort</v>
      </c>
      <c r="X209" s="371"/>
      <c r="Y209" s="317"/>
    </row>
    <row r="210" customFormat="false" ht="18.9" hidden="false" customHeight="true" outlineLevel="0" collapsed="false">
      <c r="A210" s="273"/>
      <c r="B210" s="238" t="s">
        <v>145</v>
      </c>
      <c r="C210" s="284" t="n">
        <f aca="false">C160*C$176/$K$176</f>
        <v>1.42691980631488</v>
      </c>
      <c r="D210" s="285" t="n">
        <f aca="false">D160*D$176/$K$176</f>
        <v>1.12396797698055</v>
      </c>
      <c r="E210" s="285" t="n">
        <f aca="false">E160*E$176/$K$176</f>
        <v>0.0233905768030201</v>
      </c>
      <c r="F210" s="285" t="n">
        <f aca="false">F160*F$176/$K$176</f>
        <v>0</v>
      </c>
      <c r="G210" s="285" t="n">
        <f aca="false">G160*G$176/$K$176</f>
        <v>0</v>
      </c>
      <c r="H210" s="285" t="n">
        <f aca="false">H160*H$176/$K$176</f>
        <v>0</v>
      </c>
      <c r="I210" s="285" t="n">
        <f aca="false">I160*I$176/$K$176</f>
        <v>0</v>
      </c>
      <c r="J210" s="285" t="n">
        <f aca="false">J160*J$176/$K$176</f>
        <v>0</v>
      </c>
      <c r="K210" s="282"/>
      <c r="M210" s="238" t="s">
        <v>145</v>
      </c>
      <c r="N210" s="309" t="n">
        <f aca="false">SUM(C194:J194)</f>
        <v>3.22322966950473</v>
      </c>
      <c r="O210" s="309" t="n">
        <f aca="false">SUM(C210:J210)</f>
        <v>2.57427836009845</v>
      </c>
      <c r="P210" s="310" t="n">
        <f aca="false">SUM(C227:J227)</f>
        <v>2.67807056834257</v>
      </c>
      <c r="Q210" s="311" t="str">
        <f aca="false">IF(N210&lt;=1,"Très faible",IF(N210&lt;=2,"Faible",IF(N210&lt;=3,"Moyenne",IF(N210&lt;=4,"Forte",IF(N210&lt;=5,"Très forte","")))))</f>
        <v>Forte</v>
      </c>
      <c r="R210" s="312" t="str">
        <f aca="false">IF(O210&lt;=1,"Très faible",IF(O210&lt;=2,"Faible",IF(O210&lt;=3,"Moyenne",IF(O210&lt;=4,"Forte",IF(O210&lt;=5,"Très forte","")))))</f>
        <v>Moyenne</v>
      </c>
      <c r="S210" s="313" t="str">
        <f aca="false">IF(P210&lt;=1,"Très faible",IF(P210&lt;=2,"Faible",IF(P210&lt;=3,"Moyenne",IF(P210&lt;=4,"Forte",IF(P210&lt;=5,"Très forte","")))))</f>
        <v>Moyenne</v>
      </c>
      <c r="T210" s="314" t="n">
        <f aca="false">-(1-(O210/N210))</f>
        <v>-0.201335733393765</v>
      </c>
      <c r="U210" s="315" t="n">
        <f aca="false">-(1-(P210/N210))</f>
        <v>-0.169134426355018</v>
      </c>
      <c r="V210" s="316" t="n">
        <f aca="false">P210-N210</f>
        <v>-0.545159101162155</v>
      </c>
      <c r="W210" s="313" t="str">
        <f aca="false">IF(ABS(V210)&gt;0.6,"Très fort",IF(ABS(V210)&gt;0.47,"Fort",IF(ABS(V210)&gt;0.35,"Modéré",IF(ABS(V210)&gt;0.25,"Faible","NS"))))</f>
        <v>Fort</v>
      </c>
      <c r="X210" s="371"/>
      <c r="Y210" s="317"/>
      <c r="AE210" s="318"/>
      <c r="AF210" s="318"/>
      <c r="AG210" s="318"/>
      <c r="AH210" s="318"/>
    </row>
    <row r="211" customFormat="false" ht="14.55" hidden="false" customHeight="false" outlineLevel="0" collapsed="false">
      <c r="A211" s="273"/>
      <c r="B211" s="238" t="s">
        <v>146</v>
      </c>
      <c r="C211" s="284" t="n">
        <f aca="false">C161*C$176/$K$176</f>
        <v>1.44196653888399</v>
      </c>
      <c r="D211" s="285" t="n">
        <f aca="false">D161*D$176/$K$176</f>
        <v>0.800060116644234</v>
      </c>
      <c r="E211" s="285" t="n">
        <f aca="false">E161*E$176/$K$176</f>
        <v>0.0208920181208136</v>
      </c>
      <c r="F211" s="285" t="n">
        <f aca="false">F161*F$176/$K$176</f>
        <v>0</v>
      </c>
      <c r="G211" s="285" t="n">
        <f aca="false">G161*G$176/$K$176</f>
        <v>0</v>
      </c>
      <c r="H211" s="285" t="n">
        <f aca="false">H161*H$176/$K$176</f>
        <v>0</v>
      </c>
      <c r="I211" s="285" t="n">
        <f aca="false">I161*I$176/$K$176</f>
        <v>0</v>
      </c>
      <c r="J211" s="285" t="n">
        <f aca="false">J161*J$176/$K$176</f>
        <v>0</v>
      </c>
      <c r="K211" s="282"/>
      <c r="M211" s="238" t="s">
        <v>146</v>
      </c>
      <c r="N211" s="309" t="n">
        <f aca="false">SUM(C195:J195)</f>
        <v>2.82452983435568</v>
      </c>
      <c r="O211" s="309" t="n">
        <f aca="false">SUM(C211:J211)</f>
        <v>2.26291867364904</v>
      </c>
      <c r="P211" s="310" t="n">
        <f aca="false">SUM(C228:J228)</f>
        <v>2.38487488027706</v>
      </c>
      <c r="Q211" s="311" t="str">
        <f aca="false">IF(N211&lt;=1,"Très faible",IF(N211&lt;=2,"Faible",IF(N211&lt;=3,"Moyenne",IF(N211&lt;=4,"Forte",IF(N211&lt;=5,"Très forte","")))))</f>
        <v>Moyenne</v>
      </c>
      <c r="R211" s="312" t="str">
        <f aca="false">IF(O211&lt;=1,"Très faible",IF(O211&lt;=2,"Faible",IF(O211&lt;=3,"Moyenne",IF(O211&lt;=4,"Forte",IF(O211&lt;=5,"Très forte","")))))</f>
        <v>Moyenne</v>
      </c>
      <c r="S211" s="313" t="str">
        <f aca="false">IF(P211&lt;=1,"Très faible",IF(P211&lt;=2,"Faible",IF(P211&lt;=3,"Moyenne",IF(P211&lt;=4,"Forte",IF(P211&lt;=5,"Très forte","")))))</f>
        <v>Moyenne</v>
      </c>
      <c r="T211" s="314" t="n">
        <f aca="false">-(1-(O211/N211))</f>
        <v>-0.198833502792424</v>
      </c>
      <c r="U211" s="315" t="n">
        <f aca="false">-(1-(P211/N211))</f>
        <v>-0.155655978113933</v>
      </c>
      <c r="V211" s="316" t="n">
        <f aca="false">P211-N211</f>
        <v>-0.439654954078617</v>
      </c>
      <c r="W211" s="313" t="str">
        <f aca="false">IF(ABS(V211)&gt;0.6,"Très fort",IF(ABS(V211)&gt;0.47,"Fort",IF(ABS(V211)&gt;0.35,"Modéré",IF(ABS(V211)&gt;0.25,"Faible","NS"))))</f>
        <v>Modéré</v>
      </c>
      <c r="X211" s="371"/>
      <c r="Y211" s="317"/>
      <c r="AE211" s="318"/>
      <c r="AF211" s="318"/>
      <c r="AG211" s="318"/>
      <c r="AH211" s="318"/>
    </row>
    <row r="212" customFormat="false" ht="15.3" hidden="false" customHeight="false" outlineLevel="0" collapsed="false">
      <c r="A212" s="273"/>
      <c r="B212" s="319" t="s">
        <v>147</v>
      </c>
      <c r="C212" s="284" t="n">
        <f aca="false">C162*C$176/$K$176</f>
        <v>1.41535578038706</v>
      </c>
      <c r="D212" s="285" t="n">
        <f aca="false">D162*D$176/$K$176</f>
        <v>1.02813790009437</v>
      </c>
      <c r="E212" s="285" t="n">
        <f aca="false">E162*E$176/$K$176</f>
        <v>0.0298159991695932</v>
      </c>
      <c r="F212" s="285" t="n">
        <f aca="false">F162*F$176/$K$176</f>
        <v>0</v>
      </c>
      <c r="G212" s="285" t="n">
        <f aca="false">G162*G$176/$K$176</f>
        <v>0</v>
      </c>
      <c r="H212" s="285" t="n">
        <f aca="false">H162*H$176/$K$176</f>
        <v>8.10607592760356E-005</v>
      </c>
      <c r="I212" s="285" t="n">
        <f aca="false">I162*I$176/$K$176</f>
        <v>0</v>
      </c>
      <c r="J212" s="285" t="n">
        <f aca="false">J162*J$176/$K$176</f>
        <v>0</v>
      </c>
      <c r="K212" s="282"/>
      <c r="M212" s="255" t="s">
        <v>147</v>
      </c>
      <c r="N212" s="320" t="n">
        <f aca="false">SUM(C196:J196)</f>
        <v>3.09654714492333</v>
      </c>
      <c r="O212" s="320" t="n">
        <f aca="false">SUM(C212:J212)</f>
        <v>2.4733907404103</v>
      </c>
      <c r="P212" s="321" t="n">
        <f aca="false">SUM(C229:J229)</f>
        <v>2.63461249743616</v>
      </c>
      <c r="Q212" s="322" t="str">
        <f aca="false">IF(N212&lt;=1,"Très faible",IF(N212&lt;=2,"Faible",IF(N212&lt;=3,"Moyenne",IF(N212&lt;=4,"Forte",IF(N212&lt;=5,"Très forte","")))))</f>
        <v>Forte</v>
      </c>
      <c r="R212" s="323" t="str">
        <f aca="false">IF(O212&lt;=1,"Très faible",IF(O212&lt;=2,"Faible",IF(O212&lt;=3,"Moyenne",IF(O212&lt;=4,"Forte",IF(O212&lt;=5,"Très forte","")))))</f>
        <v>Moyenne</v>
      </c>
      <c r="S212" s="324" t="str">
        <f aca="false">IF(P212&lt;=1,"Très faible",IF(P212&lt;=2,"Faible",IF(P212&lt;=3,"Moyenne",IF(P212&lt;=4,"Forte",IF(P212&lt;=5,"Très forte","")))))</f>
        <v>Moyenne</v>
      </c>
      <c r="T212" s="325" t="n">
        <f aca="false">-(1-(O212/N212))</f>
        <v>-0.201242343600249</v>
      </c>
      <c r="U212" s="326" t="n">
        <f aca="false">-(1-(P212/N212))</f>
        <v>-0.14917733393612</v>
      </c>
      <c r="V212" s="327" t="n">
        <f aca="false">P212-N212</f>
        <v>-0.461934647487166</v>
      </c>
      <c r="W212" s="324" t="str">
        <f aca="false">IF(ABS(V212)&gt;0.6,"Très fort",IF(ABS(V212)&gt;0.47,"Fort",IF(ABS(V212)&gt;0.35,"Modéré",IF(ABS(V212)&gt;0.25,"Faible","NS"))))</f>
        <v>Modéré</v>
      </c>
      <c r="X212" s="372"/>
      <c r="AA212" s="328"/>
      <c r="AB212" s="328"/>
      <c r="AC212" s="328"/>
      <c r="AE212" s="328"/>
      <c r="AF212" s="329"/>
      <c r="AG212" s="328"/>
      <c r="AH212" s="329"/>
    </row>
    <row r="213" customFormat="false" ht="14.55" hidden="false" customHeight="false" outlineLevel="0" collapsed="false">
      <c r="A213" s="273"/>
      <c r="B213" s="288"/>
      <c r="C213" s="289"/>
      <c r="D213" s="289"/>
      <c r="E213" s="289"/>
      <c r="F213" s="289"/>
      <c r="G213" s="289"/>
      <c r="H213" s="289"/>
      <c r="I213" s="289"/>
      <c r="J213" s="289"/>
      <c r="K213" s="282"/>
      <c r="Y213" s="278"/>
    </row>
    <row r="214" customFormat="false" ht="14.55" hidden="false" customHeight="false" outlineLevel="0" collapsed="false">
      <c r="A214" s="273"/>
      <c r="B214" s="288"/>
      <c r="C214" s="289"/>
      <c r="D214" s="289"/>
      <c r="E214" s="289"/>
      <c r="F214" s="289"/>
      <c r="G214" s="289"/>
      <c r="H214" s="289"/>
      <c r="I214" s="289"/>
      <c r="J214" s="289"/>
      <c r="K214" s="282"/>
      <c r="Y214" s="278"/>
    </row>
    <row r="215" customFormat="false" ht="14.55" hidden="false" customHeight="false" outlineLevel="0" collapsed="false">
      <c r="A215" s="273"/>
      <c r="B215" s="216" t="s">
        <v>233</v>
      </c>
      <c r="K215" s="282"/>
      <c r="Y215" s="278"/>
    </row>
    <row r="216" customFormat="false" ht="31.5" hidden="false" customHeight="true" outlineLevel="0" collapsed="false">
      <c r="A216" s="273"/>
      <c r="B216" s="263" t="s">
        <v>97</v>
      </c>
      <c r="C216" s="279" t="s">
        <v>67</v>
      </c>
      <c r="D216" s="280" t="s">
        <v>212</v>
      </c>
      <c r="E216" s="280" t="s">
        <v>73</v>
      </c>
      <c r="F216" s="280" t="s">
        <v>76</v>
      </c>
      <c r="G216" s="280" t="s">
        <v>77</v>
      </c>
      <c r="H216" s="280" t="s">
        <v>80</v>
      </c>
      <c r="I216" s="280" t="s">
        <v>83</v>
      </c>
      <c r="J216" s="281" t="s">
        <v>86</v>
      </c>
      <c r="K216" s="282"/>
      <c r="Y216" s="278"/>
    </row>
    <row r="217" customFormat="false" ht="14.55" hidden="false" customHeight="false" outlineLevel="0" collapsed="false">
      <c r="A217" s="273"/>
      <c r="B217" s="283" t="s">
        <v>115</v>
      </c>
      <c r="C217" s="284" t="n">
        <f aca="false">C150*C$177/$K$177</f>
        <v>1.68678863981494</v>
      </c>
      <c r="D217" s="285" t="n">
        <f aca="false">D150*D$177/$K$177</f>
        <v>1.38419619041842</v>
      </c>
      <c r="E217" s="285" t="n">
        <f aca="false">E150*E$177/$K$177</f>
        <v>0.104796520002676</v>
      </c>
      <c r="F217" s="285" t="n">
        <f aca="false">F150*F$177/$K$177</f>
        <v>0</v>
      </c>
      <c r="G217" s="285" t="n">
        <f aca="false">G150*G$177/$K$177</f>
        <v>0.000894187462465858</v>
      </c>
      <c r="H217" s="285" t="n">
        <f aca="false">H150*H$177/$K$177</f>
        <v>0</v>
      </c>
      <c r="I217" s="285" t="n">
        <f aca="false">I150*I$177/$K$177</f>
        <v>0.108658655000679</v>
      </c>
      <c r="J217" s="285" t="n">
        <f aca="false">J150*J$177/$K$177</f>
        <v>0.167811107514794</v>
      </c>
      <c r="K217" s="282"/>
      <c r="Y217" s="278"/>
    </row>
    <row r="218" customFormat="false" ht="14.55" hidden="false" customHeight="false" outlineLevel="0" collapsed="false">
      <c r="A218" s="273"/>
      <c r="B218" s="286" t="s">
        <v>126</v>
      </c>
      <c r="C218" s="284" t="n">
        <f aca="false">C151*C$177/$K$177</f>
        <v>1.60435573029452</v>
      </c>
      <c r="D218" s="285" t="n">
        <f aca="false">D151*D$177/$K$177</f>
        <v>1.79672854276931</v>
      </c>
      <c r="E218" s="285" t="n">
        <f aca="false">E151*E$177/$K$177</f>
        <v>0.0746351084002425</v>
      </c>
      <c r="F218" s="285" t="n">
        <f aca="false">F151*F$177/$K$177</f>
        <v>0</v>
      </c>
      <c r="G218" s="285" t="n">
        <f aca="false">G151*G$177/$K$177</f>
        <v>0</v>
      </c>
      <c r="H218" s="285" t="n">
        <f aca="false">H151*H$177/$K$177</f>
        <v>0.0232494168181149</v>
      </c>
      <c r="I218" s="285" t="n">
        <f aca="false">I151*I$177/$K$177</f>
        <v>0.162987982501018</v>
      </c>
      <c r="J218" s="285" t="n">
        <f aca="false">J151*J$177/$K$177</f>
        <v>0.0946970192424788</v>
      </c>
      <c r="K218" s="282"/>
      <c r="Y218" s="278"/>
    </row>
    <row r="219" customFormat="false" ht="17.1" hidden="false" customHeight="true" outlineLevel="0" collapsed="false">
      <c r="A219" s="273"/>
      <c r="B219" s="286" t="s">
        <v>127</v>
      </c>
      <c r="C219" s="284" t="n">
        <f aca="false">C152*C$177/$K$177</f>
        <v>1.22519330590078</v>
      </c>
      <c r="D219" s="285" t="n">
        <f aca="false">D152*D$177/$K$177</f>
        <v>1.20786722552658</v>
      </c>
      <c r="E219" s="285" t="n">
        <f aca="false">E152*E$177/$K$177</f>
        <v>0.0489671579949625</v>
      </c>
      <c r="F219" s="285" t="n">
        <f aca="false">F152*F$177/$K$177</f>
        <v>0</v>
      </c>
      <c r="G219" s="285" t="n">
        <f aca="false">G152*G$177/$K$177</f>
        <v>0.000817790863730912</v>
      </c>
      <c r="H219" s="285" t="n">
        <f aca="false">H152*H$177/$K$177</f>
        <v>0</v>
      </c>
      <c r="I219" s="285" t="n">
        <f aca="false">I152*I$177/$K$177</f>
        <v>0.209673003368107</v>
      </c>
      <c r="J219" s="285" t="n">
        <f aca="false">J152*J$177/$K$177</f>
        <v>0.113465648781448</v>
      </c>
      <c r="K219" s="282"/>
      <c r="Y219" s="278"/>
    </row>
    <row r="220" customFormat="false" ht="14.55" hidden="false" customHeight="false" outlineLevel="0" collapsed="false">
      <c r="A220" s="273"/>
      <c r="B220" s="286" t="s">
        <v>128</v>
      </c>
      <c r="C220" s="284" t="n">
        <f aca="false">C153*C$177/$K$177</f>
        <v>1.40765885569836</v>
      </c>
      <c r="D220" s="285" t="n">
        <f aca="false">D153*D$177/$K$177</f>
        <v>1.31790335497698</v>
      </c>
      <c r="E220" s="285" t="n">
        <f aca="false">E153*E$177/$K$177</f>
        <v>0.073600093923449</v>
      </c>
      <c r="F220" s="285" t="n">
        <f aca="false">F153*F$177/$K$177</f>
        <v>0</v>
      </c>
      <c r="G220" s="285" t="n">
        <f aca="false">G153*G$177/$K$177</f>
        <v>0</v>
      </c>
      <c r="H220" s="285" t="n">
        <f aca="false">H153*H$177/$K$177</f>
        <v>0</v>
      </c>
      <c r="I220" s="285" t="n">
        <f aca="false">I153*I$177/$K$177</f>
        <v>0.0651951930004072</v>
      </c>
      <c r="J220" s="285" t="n">
        <f aca="false">J153*J$177/$K$177</f>
        <v>0.11985603530229</v>
      </c>
      <c r="K220" s="282"/>
      <c r="Y220" s="317"/>
    </row>
    <row r="221" customFormat="false" ht="14.55" hidden="false" customHeight="false" outlineLevel="0" collapsed="false">
      <c r="A221" s="273"/>
      <c r="B221" s="286" t="s">
        <v>134</v>
      </c>
      <c r="C221" s="284" t="n">
        <f aca="false">C154*C$177/$K$177</f>
        <v>0.550823682842079</v>
      </c>
      <c r="D221" s="285" t="n">
        <f aca="false">D154*D$177/$K$177</f>
        <v>1.44592589498987</v>
      </c>
      <c r="E221" s="285" t="n">
        <f aca="false">E154*E$177/$K$177</f>
        <v>0</v>
      </c>
      <c r="F221" s="285" t="n">
        <f aca="false">F154*F$177/$K$177</f>
        <v>0</v>
      </c>
      <c r="G221" s="285" t="n">
        <f aca="false">G154*G$177/$K$177</f>
        <v>0</v>
      </c>
      <c r="H221" s="285" t="n">
        <f aca="false">H154*H$177/$K$177</f>
        <v>0</v>
      </c>
      <c r="I221" s="285" t="n">
        <f aca="false">I154*I$177/$K$177</f>
        <v>0.130390386000814</v>
      </c>
      <c r="J221" s="285" t="n">
        <f aca="false">J154*J$177/$K$177</f>
        <v>0</v>
      </c>
      <c r="K221" s="282"/>
      <c r="X221" s="330"/>
      <c r="Y221" s="317"/>
    </row>
    <row r="222" customFormat="false" ht="14.55" hidden="false" customHeight="false" outlineLevel="0" collapsed="false">
      <c r="A222" s="273"/>
      <c r="B222" s="286" t="s">
        <v>135</v>
      </c>
      <c r="C222" s="284" t="n">
        <f aca="false">C155*C$177/$K$177</f>
        <v>1.68678863981494</v>
      </c>
      <c r="D222" s="285" t="n">
        <f aca="false">D155*D$177/$K$177</f>
        <v>1.42031214593191</v>
      </c>
      <c r="E222" s="285" t="n">
        <f aca="false">E155*E$177/$K$177</f>
        <v>0.0443835994133369</v>
      </c>
      <c r="F222" s="285" t="n">
        <f aca="false">F155*F$177/$K$177</f>
        <v>0</v>
      </c>
      <c r="G222" s="285" t="n">
        <f aca="false">G155*G$177/$K$177</f>
        <v>0</v>
      </c>
      <c r="H222" s="285" t="n">
        <f aca="false">H155*H$177/$K$177</f>
        <v>0</v>
      </c>
      <c r="I222" s="285" t="n">
        <f aca="false">I155*I$177/$K$177</f>
        <v>0.184719713501154</v>
      </c>
      <c r="J222" s="285" t="n">
        <f aca="false">J155*J$177/$K$177</f>
        <v>0.0636524890573357</v>
      </c>
      <c r="K222" s="282"/>
      <c r="X222" s="330"/>
      <c r="Y222" s="317"/>
    </row>
    <row r="223" customFormat="false" ht="14.55" hidden="false" customHeight="false" outlineLevel="0" collapsed="false">
      <c r="A223" s="273"/>
      <c r="B223" s="286" t="s">
        <v>136</v>
      </c>
      <c r="C223" s="284" t="n">
        <f aca="false">C156*C$177/$K$177</f>
        <v>1.68678863981494</v>
      </c>
      <c r="D223" s="285" t="n">
        <f aca="false">D156*D$177/$K$177</f>
        <v>1.53822080014088</v>
      </c>
      <c r="E223" s="285" t="n">
        <f aca="false">E156*E$177/$K$177</f>
        <v>0.068484508124342</v>
      </c>
      <c r="F223" s="285" t="n">
        <f aca="false">F156*F$177/$K$177</f>
        <v>0</v>
      </c>
      <c r="G223" s="285" t="n">
        <f aca="false">G156*G$177/$K$177</f>
        <v>0</v>
      </c>
      <c r="H223" s="285" t="n">
        <f aca="false">H156*H$177/$K$177</f>
        <v>0</v>
      </c>
      <c r="I223" s="285" t="n">
        <f aca="false">I156*I$177/$K$177</f>
        <v>0</v>
      </c>
      <c r="J223" s="285" t="n">
        <f aca="false">J156*J$177/$K$177</f>
        <v>0.111775985968644</v>
      </c>
      <c r="K223" s="282"/>
      <c r="X223" s="330"/>
      <c r="Y223" s="317"/>
    </row>
    <row r="224" customFormat="false" ht="18.9" hidden="false" customHeight="true" outlineLevel="0" collapsed="false">
      <c r="A224" s="273"/>
      <c r="B224" s="286" t="s">
        <v>139</v>
      </c>
      <c r="C224" s="284" t="n">
        <f aca="false">C157*C$177/$K$177</f>
        <v>1.01547018624178</v>
      </c>
      <c r="D224" s="285" t="n">
        <f aca="false">D157*D$177/$K$177</f>
        <v>1.28091295404951</v>
      </c>
      <c r="E224" s="285" t="n">
        <f aca="false">E157*E$177/$K$177</f>
        <v>0.00942803659646792</v>
      </c>
      <c r="F224" s="285" t="n">
        <f aca="false">F157*F$177/$K$177</f>
        <v>0</v>
      </c>
      <c r="G224" s="285" t="n">
        <f aca="false">G157*G$177/$K$177</f>
        <v>0.000908077753144941</v>
      </c>
      <c r="H224" s="285" t="n">
        <f aca="false">H157*H$177/$K$177</f>
        <v>0</v>
      </c>
      <c r="I224" s="285" t="n">
        <f aca="false">I157*I$177/$K$177</f>
        <v>0.119524520500747</v>
      </c>
      <c r="J224" s="285" t="n">
        <f aca="false">J157*J$177/$K$177</f>
        <v>0.00376909979749625</v>
      </c>
      <c r="K224" s="282"/>
      <c r="M224" s="331"/>
      <c r="N224" s="331"/>
      <c r="O224" s="331"/>
      <c r="P224" s="331"/>
      <c r="Q224" s="331"/>
      <c r="R224" s="331"/>
      <c r="S224" s="331"/>
      <c r="T224" s="332"/>
      <c r="U224" s="332"/>
      <c r="V224" s="332"/>
      <c r="W224" s="332"/>
      <c r="X224" s="333"/>
      <c r="Y224" s="317"/>
    </row>
    <row r="225" customFormat="false" ht="14.55" hidden="false" customHeight="false" outlineLevel="0" collapsed="false">
      <c r="A225" s="273"/>
      <c r="B225" s="286" t="s">
        <v>143</v>
      </c>
      <c r="C225" s="284" t="n">
        <f aca="false">C158*C$177/$K$177</f>
        <v>1.30130120932923</v>
      </c>
      <c r="D225" s="285" t="n">
        <f aca="false">D158*D$177/$K$177</f>
        <v>0.838898289583944</v>
      </c>
      <c r="E225" s="285" t="n">
        <f aca="false">E158*E$177/$K$177</f>
        <v>0.00875285449999647</v>
      </c>
      <c r="F225" s="285" t="n">
        <f aca="false">F158*F$177/$K$177</f>
        <v>0</v>
      </c>
      <c r="G225" s="285" t="n">
        <f aca="false">G158*G$177/$K$177</f>
        <v>0.0104489711633389</v>
      </c>
      <c r="H225" s="285" t="n">
        <f aca="false">H158*H$177/$K$177</f>
        <v>0</v>
      </c>
      <c r="I225" s="285" t="n">
        <f aca="false">I158*I$177/$K$177</f>
        <v>0.0108658655000679</v>
      </c>
      <c r="J225" s="285" t="n">
        <f aca="false">J158*J$177/$K$177</f>
        <v>0.0311222158856594</v>
      </c>
      <c r="K225" s="282"/>
      <c r="M225" s="331"/>
      <c r="N225" s="329"/>
      <c r="O225" s="329"/>
      <c r="P225" s="329"/>
      <c r="Q225" s="329"/>
      <c r="R225" s="329"/>
      <c r="S225" s="329"/>
      <c r="T225" s="329"/>
      <c r="U225" s="329"/>
      <c r="V225" s="334"/>
      <c r="W225" s="329"/>
      <c r="X225" s="335"/>
      <c r="Y225" s="317"/>
    </row>
    <row r="226" customFormat="false" ht="14.55" hidden="false" customHeight="false" outlineLevel="0" collapsed="false">
      <c r="A226" s="273"/>
      <c r="B226" s="286" t="s">
        <v>144</v>
      </c>
      <c r="C226" s="284" t="n">
        <f aca="false">C159*C$177/$K$177</f>
        <v>1.37009969531849</v>
      </c>
      <c r="D226" s="285" t="n">
        <f aca="false">D159*D$177/$K$177</f>
        <v>0.981496972713236</v>
      </c>
      <c r="E226" s="285" t="n">
        <f aca="false">E159*E$177/$K$177</f>
        <v>0.0119846423782028</v>
      </c>
      <c r="F226" s="285" t="n">
        <f aca="false">F159*F$177/$K$177</f>
        <v>0</v>
      </c>
      <c r="G226" s="285" t="n">
        <f aca="false">G159*G$177/$K$177</f>
        <v>0.0165624353484696</v>
      </c>
      <c r="H226" s="285" t="n">
        <f aca="false">H159*H$177/$K$177</f>
        <v>0</v>
      </c>
      <c r="I226" s="285" t="n">
        <f aca="false">I159*I$177/$K$177</f>
        <v>0.0217317310001357</v>
      </c>
      <c r="J226" s="285" t="n">
        <f aca="false">J159*J$177/$K$177</f>
        <v>0.0340926681349815</v>
      </c>
      <c r="K226" s="282"/>
      <c r="M226" s="259"/>
      <c r="N226" s="262"/>
      <c r="O226" s="262"/>
      <c r="P226" s="262"/>
      <c r="Q226" s="263"/>
      <c r="R226" s="263"/>
      <c r="S226" s="263"/>
      <c r="T226" s="338"/>
      <c r="U226" s="338"/>
      <c r="V226" s="339"/>
      <c r="W226" s="263"/>
      <c r="X226" s="340"/>
      <c r="Y226" s="317"/>
    </row>
    <row r="227" customFormat="false" ht="18.9" hidden="false" customHeight="true" outlineLevel="0" collapsed="false">
      <c r="A227" s="273"/>
      <c r="B227" s="286" t="s">
        <v>145</v>
      </c>
      <c r="C227" s="284" t="n">
        <f aca="false">C160*C$177/$K$177</f>
        <v>1.4264384358883</v>
      </c>
      <c r="D227" s="285" t="n">
        <f aca="false">D160*D$177/$K$177</f>
        <v>1.12382063427429</v>
      </c>
      <c r="E227" s="285" t="n">
        <f aca="false">E160*E$177/$K$177</f>
        <v>0.0233729024319898</v>
      </c>
      <c r="F227" s="285" t="n">
        <f aca="false">F160*F$177/$K$177</f>
        <v>0</v>
      </c>
      <c r="G227" s="285" t="n">
        <f aca="false">G160*G$177/$K$177</f>
        <v>0.00875435570049099</v>
      </c>
      <c r="H227" s="285" t="n">
        <f aca="false">H160*H$177/$K$177</f>
        <v>0</v>
      </c>
      <c r="I227" s="285" t="n">
        <f aca="false">I160*I$177/$K$177</f>
        <v>0.0434634620002715</v>
      </c>
      <c r="J227" s="285" t="n">
        <f aca="false">J160*J$177/$K$177</f>
        <v>0.0522207780472245</v>
      </c>
      <c r="K227" s="282"/>
      <c r="M227" s="259"/>
      <c r="N227" s="262"/>
      <c r="O227" s="262"/>
      <c r="P227" s="262"/>
      <c r="Q227" s="263"/>
      <c r="R227" s="263"/>
      <c r="S227" s="263"/>
      <c r="T227" s="338"/>
      <c r="U227" s="338"/>
      <c r="V227" s="339"/>
      <c r="W227" s="263"/>
      <c r="X227" s="340"/>
      <c r="Y227" s="317"/>
      <c r="AE227" s="318" t="s">
        <v>252</v>
      </c>
      <c r="AF227" s="318"/>
      <c r="AG227" s="318"/>
      <c r="AH227" s="318"/>
    </row>
    <row r="228" customFormat="false" ht="19.15" hidden="false" customHeight="true" outlineLevel="0" collapsed="false">
      <c r="A228" s="273"/>
      <c r="B228" s="286" t="s">
        <v>146</v>
      </c>
      <c r="C228" s="284" t="n">
        <f aca="false">C161*C$177/$K$177</f>
        <v>1.44148009245241</v>
      </c>
      <c r="D228" s="285" t="n">
        <f aca="false">D161*D$177/$K$177</f>
        <v>0.79995523552202</v>
      </c>
      <c r="E228" s="285" t="n">
        <f aca="false">E161*E$177/$K$177</f>
        <v>0.0208762317089201</v>
      </c>
      <c r="F228" s="285" t="n">
        <f aca="false">F161*F$177/$K$177</f>
        <v>0</v>
      </c>
      <c r="G228" s="285" t="n">
        <f aca="false">G161*G$177/$K$177</f>
        <v>0.0155571255605711</v>
      </c>
      <c r="H228" s="285" t="n">
        <f aca="false">H161*H$177/$K$177</f>
        <v>0</v>
      </c>
      <c r="I228" s="285" t="n">
        <f aca="false">I161*I$177/$K$177</f>
        <v>0.0217317310001357</v>
      </c>
      <c r="J228" s="285" t="n">
        <f aca="false">J161*J$177/$K$177</f>
        <v>0.0852744640330061</v>
      </c>
      <c r="K228" s="282"/>
      <c r="M228" s="259"/>
      <c r="N228" s="262"/>
      <c r="O228" s="262"/>
      <c r="P228" s="262"/>
      <c r="Q228" s="263"/>
      <c r="R228" s="263"/>
      <c r="S228" s="263"/>
      <c r="T228" s="338"/>
      <c r="U228" s="338"/>
      <c r="V228" s="339"/>
      <c r="W228" s="263"/>
      <c r="X228" s="278"/>
      <c r="Y228" s="317"/>
      <c r="AE228" s="318"/>
      <c r="AF228" s="318"/>
      <c r="AG228" s="318"/>
      <c r="AH228" s="318"/>
      <c r="AK228" s="373" t="s">
        <v>97</v>
      </c>
      <c r="AL228" s="374" t="s">
        <v>232</v>
      </c>
      <c r="AM228" s="374"/>
    </row>
    <row r="229" customFormat="false" ht="29.9" hidden="false" customHeight="false" outlineLevel="0" collapsed="false">
      <c r="A229" s="273"/>
      <c r="B229" s="287" t="s">
        <v>147</v>
      </c>
      <c r="C229" s="284" t="n">
        <f aca="false">C162*C$177/$K$177</f>
        <v>1.41487831107677</v>
      </c>
      <c r="D229" s="285" t="n">
        <f aca="false">D162*D$177/$K$177</f>
        <v>1.02800311990159</v>
      </c>
      <c r="E229" s="285" t="n">
        <f aca="false">E162*E$177/$K$177</f>
        <v>0.0297934696254781</v>
      </c>
      <c r="F229" s="285" t="n">
        <f aca="false">F162*F$177/$K$177</f>
        <v>0</v>
      </c>
      <c r="G229" s="285" t="n">
        <f aca="false">G162*G$177/$K$177</f>
        <v>0.0171197832619677</v>
      </c>
      <c r="H229" s="285" t="n">
        <f aca="false">H162*H$177/$K$177</f>
        <v>0.000750780178398689</v>
      </c>
      <c r="I229" s="285" t="n">
        <f aca="false">I162*I$177/$K$177</f>
        <v>0.0543293275003393</v>
      </c>
      <c r="J229" s="285" t="n">
        <f aca="false">J162*J$177/$K$177</f>
        <v>0.0897377058916158</v>
      </c>
      <c r="K229" s="341"/>
      <c r="M229" s="259"/>
      <c r="N229" s="262"/>
      <c r="O229" s="262"/>
      <c r="P229" s="262"/>
      <c r="Q229" s="263"/>
      <c r="R229" s="263"/>
      <c r="S229" s="263"/>
      <c r="T229" s="338"/>
      <c r="U229" s="338"/>
      <c r="V229" s="339"/>
      <c r="W229" s="263"/>
      <c r="X229" s="278"/>
      <c r="Y229" s="375" t="s">
        <v>225</v>
      </c>
      <c r="Z229" s="290" t="s">
        <v>234</v>
      </c>
      <c r="AA229" s="376" t="s">
        <v>235</v>
      </c>
      <c r="AE229" s="377" t="s">
        <v>253</v>
      </c>
      <c r="AF229" s="378" t="s">
        <v>231</v>
      </c>
      <c r="AG229" s="377" t="s">
        <v>254</v>
      </c>
      <c r="AH229" s="379" t="s">
        <v>231</v>
      </c>
      <c r="AK229" s="373"/>
      <c r="AL229" s="380" t="s">
        <v>253</v>
      </c>
      <c r="AM229" s="381" t="s">
        <v>255</v>
      </c>
    </row>
    <row r="230" customFormat="false" ht="14.55" hidden="false" customHeight="false" outlineLevel="0" collapsed="false">
      <c r="M230" s="259"/>
      <c r="N230" s="262"/>
      <c r="O230" s="262"/>
      <c r="P230" s="262"/>
      <c r="Q230" s="263"/>
      <c r="R230" s="263"/>
      <c r="S230" s="263"/>
      <c r="T230" s="338"/>
      <c r="U230" s="338"/>
      <c r="V230" s="339"/>
      <c r="W230" s="263"/>
      <c r="X230" s="278"/>
      <c r="Y230" s="300" t="s">
        <v>115</v>
      </c>
      <c r="Z230" s="382" t="n">
        <f aca="false">V251</f>
        <v>-2.56309291181572</v>
      </c>
      <c r="AA230" s="383" t="n">
        <f aca="false">V200</f>
        <v>-0.54600233093581</v>
      </c>
      <c r="AE230" s="384" t="s">
        <v>136</v>
      </c>
      <c r="AF230" s="385" t="n">
        <v>-3.45303732586645</v>
      </c>
      <c r="AG230" s="384" t="s">
        <v>136</v>
      </c>
      <c r="AH230" s="385" t="n">
        <v>-0.735379408720339</v>
      </c>
      <c r="AK230" s="300" t="s">
        <v>115</v>
      </c>
      <c r="AL230" s="386" t="s">
        <v>209</v>
      </c>
      <c r="AM230" s="387" t="s">
        <v>116</v>
      </c>
    </row>
    <row r="231" customFormat="false" ht="14.55" hidden="false" customHeight="false" outlineLevel="0" collapsed="false">
      <c r="M231" s="259"/>
      <c r="N231" s="262"/>
      <c r="O231" s="262"/>
      <c r="P231" s="262"/>
      <c r="Q231" s="263"/>
      <c r="R231" s="263"/>
      <c r="S231" s="263"/>
      <c r="T231" s="338"/>
      <c r="U231" s="338"/>
      <c r="V231" s="339"/>
      <c r="W231" s="263"/>
      <c r="X231" s="278"/>
      <c r="Y231" s="238" t="s">
        <v>126</v>
      </c>
      <c r="Z231" s="388" t="n">
        <f aca="false">V252</f>
        <v>-2.93330376243145</v>
      </c>
      <c r="AA231" s="389" t="n">
        <f aca="false">V201</f>
        <v>-0.624756139976431</v>
      </c>
      <c r="AE231" s="390" t="s">
        <v>126</v>
      </c>
      <c r="AF231" s="316" t="n">
        <v>-2.93330376243145</v>
      </c>
      <c r="AG231" s="390" t="s">
        <v>126</v>
      </c>
      <c r="AH231" s="316" t="n">
        <v>-0.624756139976433</v>
      </c>
      <c r="AK231" s="238" t="s">
        <v>126</v>
      </c>
      <c r="AL231" s="391" t="s">
        <v>209</v>
      </c>
      <c r="AM231" s="392" t="s">
        <v>209</v>
      </c>
    </row>
    <row r="232" customFormat="false" ht="17.1" hidden="false" customHeight="true" outlineLevel="0" collapsed="false">
      <c r="X232" s="278"/>
      <c r="Y232" s="238" t="s">
        <v>127</v>
      </c>
      <c r="Z232" s="388" t="n">
        <f aca="false">V253</f>
        <v>-1.48264872501443</v>
      </c>
      <c r="AA232" s="389" t="n">
        <f aca="false">V202</f>
        <v>-0.31601300865405</v>
      </c>
      <c r="AE232" s="390" t="s">
        <v>135</v>
      </c>
      <c r="AF232" s="316" t="n">
        <v>-2.59870240322469</v>
      </c>
      <c r="AG232" s="390" t="s">
        <v>135</v>
      </c>
      <c r="AH232" s="316" t="n">
        <v>-0.553714712927623</v>
      </c>
      <c r="AK232" s="238" t="s">
        <v>127</v>
      </c>
      <c r="AL232" s="391" t="s">
        <v>209</v>
      </c>
      <c r="AM232" s="392" t="s">
        <v>122</v>
      </c>
    </row>
    <row r="233" customFormat="false" ht="14.55" hidden="false" customHeight="true" outlineLevel="0" collapsed="false">
      <c r="A233" s="351" t="s">
        <v>256</v>
      </c>
      <c r="B233" s="274" t="s">
        <v>237</v>
      </c>
      <c r="C233" s="275"/>
      <c r="D233" s="275"/>
      <c r="E233" s="275"/>
      <c r="F233" s="275"/>
      <c r="G233" s="275"/>
      <c r="H233" s="275"/>
      <c r="I233" s="352"/>
      <c r="J233" s="352"/>
      <c r="K233" s="353"/>
      <c r="X233" s="278"/>
      <c r="Y233" s="238" t="s">
        <v>128</v>
      </c>
      <c r="Z233" s="388" t="n">
        <f aca="false">V254</f>
        <v>-2.53472848260107</v>
      </c>
      <c r="AA233" s="389" t="n">
        <f aca="false">V203</f>
        <v>-0.539891213927823</v>
      </c>
      <c r="AE233" s="390" t="s">
        <v>115</v>
      </c>
      <c r="AF233" s="316" t="n">
        <v>-2.56309291181572</v>
      </c>
      <c r="AG233" s="390" t="s">
        <v>115</v>
      </c>
      <c r="AH233" s="316" t="n">
        <v>-0.546002330935811</v>
      </c>
      <c r="AK233" s="238" t="s">
        <v>128</v>
      </c>
      <c r="AL233" s="391" t="s">
        <v>209</v>
      </c>
      <c r="AM233" s="392" t="s">
        <v>116</v>
      </c>
    </row>
    <row r="234" customFormat="false" ht="29.9" hidden="false" customHeight="false" outlineLevel="0" collapsed="false">
      <c r="A234" s="351"/>
      <c r="B234" s="263" t="s">
        <v>97</v>
      </c>
      <c r="C234" s="279" t="s">
        <v>67</v>
      </c>
      <c r="D234" s="280" t="s">
        <v>212</v>
      </c>
      <c r="E234" s="280" t="s">
        <v>73</v>
      </c>
      <c r="F234" s="280" t="s">
        <v>76</v>
      </c>
      <c r="G234" s="280" t="s">
        <v>77</v>
      </c>
      <c r="H234" s="280" t="s">
        <v>80</v>
      </c>
      <c r="I234" s="280" t="s">
        <v>83</v>
      </c>
      <c r="J234" s="281" t="s">
        <v>86</v>
      </c>
      <c r="K234" s="354"/>
      <c r="X234" s="278"/>
      <c r="Y234" s="238" t="s">
        <v>134</v>
      </c>
      <c r="Z234" s="388" t="n">
        <f aca="false">V255</f>
        <v>-1.85681548572248</v>
      </c>
      <c r="AA234" s="389" t="n">
        <f aca="false">V204</f>
        <v>-0.395542509255414</v>
      </c>
      <c r="AE234" s="390" t="s">
        <v>145</v>
      </c>
      <c r="AF234" s="316" t="n">
        <v>-2.55947238214475</v>
      </c>
      <c r="AG234" s="390" t="s">
        <v>145</v>
      </c>
      <c r="AH234" s="316" t="n">
        <v>-0.545159101162155</v>
      </c>
      <c r="AK234" s="238" t="s">
        <v>134</v>
      </c>
      <c r="AL234" s="391" t="s">
        <v>209</v>
      </c>
      <c r="AM234" s="392" t="s">
        <v>202</v>
      </c>
    </row>
    <row r="235" customFormat="false" ht="14.55" hidden="false" customHeight="false" outlineLevel="0" collapsed="false">
      <c r="A235" s="351"/>
      <c r="B235" s="355" t="s">
        <v>115</v>
      </c>
      <c r="C235" s="284" t="n">
        <f aca="false">C150*C$168/$K$168</f>
        <v>1.81392563558169</v>
      </c>
      <c r="D235" s="285" t="n">
        <f aca="false">D150*D$168/$K$168</f>
        <v>1.7974185550714</v>
      </c>
      <c r="E235" s="285" t="n">
        <f aca="false">E150*E$168/$K$168</f>
        <v>0.254339085778576</v>
      </c>
      <c r="F235" s="285" t="n">
        <f aca="false">F150*F$168/$K$168</f>
        <v>0</v>
      </c>
      <c r="G235" s="285" t="n">
        <f aca="false">G150*G$168/$K$168</f>
        <v>0</v>
      </c>
      <c r="H235" s="285" t="n">
        <f aca="false">H150*H$168/$K$168</f>
        <v>0</v>
      </c>
      <c r="I235" s="285" t="n">
        <f aca="false">I150*I$168/$K$168</f>
        <v>0</v>
      </c>
      <c r="J235" s="285" t="n">
        <f aca="false">J150*J$168/$K$168</f>
        <v>0</v>
      </c>
      <c r="K235" s="354"/>
      <c r="X235" s="278"/>
      <c r="Y235" s="238" t="s">
        <v>135</v>
      </c>
      <c r="Z235" s="388" t="n">
        <f aca="false">V256</f>
        <v>-2.59870240322469</v>
      </c>
      <c r="AA235" s="389" t="n">
        <f aca="false">V205</f>
        <v>-0.553714712927622</v>
      </c>
      <c r="AE235" s="390" t="s">
        <v>128</v>
      </c>
      <c r="AF235" s="316" t="n">
        <v>-2.53472848260107</v>
      </c>
      <c r="AG235" s="390" t="s">
        <v>128</v>
      </c>
      <c r="AH235" s="316" t="n">
        <v>-0.539891213927824</v>
      </c>
      <c r="AK235" s="238" t="s">
        <v>135</v>
      </c>
      <c r="AL235" s="391" t="s">
        <v>209</v>
      </c>
      <c r="AM235" s="392" t="s">
        <v>116</v>
      </c>
    </row>
    <row r="236" customFormat="false" ht="14.55" hidden="false" customHeight="false" outlineLevel="0" collapsed="false">
      <c r="A236" s="351"/>
      <c r="B236" s="355" t="s">
        <v>126</v>
      </c>
      <c r="C236" s="284" t="n">
        <f aca="false">C151*C$168/$K$168</f>
        <v>1.72527957509418</v>
      </c>
      <c r="D236" s="285" t="n">
        <f aca="false">D151*D$168/$K$168</f>
        <v>2.33310367674378</v>
      </c>
      <c r="E236" s="285" t="n">
        <f aca="false">E151*E$168/$K$168</f>
        <v>0.181137935086183</v>
      </c>
      <c r="F236" s="285" t="n">
        <f aca="false">F151*F$168/$K$168</f>
        <v>0</v>
      </c>
      <c r="G236" s="285" t="n">
        <f aca="false">G151*G$168/$K$168</f>
        <v>0</v>
      </c>
      <c r="H236" s="285" t="n">
        <f aca="false">H151*H$168/$K$168</f>
        <v>0.0130177796329675</v>
      </c>
      <c r="I236" s="285" t="n">
        <f aca="false">I151*I$168/$K$168</f>
        <v>0</v>
      </c>
      <c r="J236" s="285" t="n">
        <f aca="false">J151*J$168/$K$168</f>
        <v>0</v>
      </c>
      <c r="K236" s="354"/>
      <c r="X236" s="278"/>
      <c r="Y236" s="238" t="s">
        <v>136</v>
      </c>
      <c r="Z236" s="388" t="n">
        <f aca="false">V257</f>
        <v>-3.45303732586645</v>
      </c>
      <c r="AA236" s="389" t="n">
        <f aca="false">V206</f>
        <v>-0.735379408720339</v>
      </c>
      <c r="AE236" s="390" t="s">
        <v>144</v>
      </c>
      <c r="AF236" s="316" t="n">
        <v>-2.43703208712505</v>
      </c>
      <c r="AG236" s="390" t="s">
        <v>144</v>
      </c>
      <c r="AH236" s="316" t="n">
        <v>-0.519063537128117</v>
      </c>
      <c r="AK236" s="238" t="s">
        <v>136</v>
      </c>
      <c r="AL236" s="391" t="s">
        <v>209</v>
      </c>
      <c r="AM236" s="392" t="s">
        <v>209</v>
      </c>
    </row>
    <row r="237" customFormat="false" ht="14.55" hidden="false" customHeight="false" outlineLevel="0" collapsed="false">
      <c r="A237" s="351"/>
      <c r="B237" s="355" t="s">
        <v>127</v>
      </c>
      <c r="C237" s="284" t="n">
        <f aca="false">C152*C$168/$K$168</f>
        <v>1.31753883898597</v>
      </c>
      <c r="D237" s="285" t="n">
        <f aca="false">D152*D$168/$K$168</f>
        <v>1.56845032391529</v>
      </c>
      <c r="E237" s="285" t="n">
        <f aca="false">E152*E$168/$K$168</f>
        <v>0.118842326036168</v>
      </c>
      <c r="F237" s="285" t="n">
        <f aca="false">F152*F$168/$K$168</f>
        <v>0</v>
      </c>
      <c r="G237" s="285" t="n">
        <f aca="false">G152*G$168/$K$168</f>
        <v>0</v>
      </c>
      <c r="H237" s="285" t="n">
        <f aca="false">H152*H$168/$K$168</f>
        <v>0</v>
      </c>
      <c r="I237" s="285" t="n">
        <f aca="false">I152*I$168/$K$168</f>
        <v>0</v>
      </c>
      <c r="J237" s="285" t="n">
        <f aca="false">J152*J$168/$K$168</f>
        <v>0</v>
      </c>
      <c r="K237" s="354"/>
      <c r="X237" s="278"/>
      <c r="Y237" s="238" t="s">
        <v>139</v>
      </c>
      <c r="Z237" s="388" t="n">
        <f aca="false">V258</f>
        <v>-2.19423267545682</v>
      </c>
      <c r="AA237" s="389" t="n">
        <f aca="false">V207</f>
        <v>-0.467449268778129</v>
      </c>
      <c r="AE237" s="390" t="s">
        <v>143</v>
      </c>
      <c r="AF237" s="316" t="n">
        <v>-2.26376810331756</v>
      </c>
      <c r="AG237" s="390" t="s">
        <v>143</v>
      </c>
      <c r="AH237" s="316" t="n">
        <v>-0.482156231768677</v>
      </c>
      <c r="AK237" s="238" t="s">
        <v>139</v>
      </c>
      <c r="AL237" s="391" t="s">
        <v>209</v>
      </c>
      <c r="AM237" s="392" t="s">
        <v>116</v>
      </c>
    </row>
    <row r="238" customFormat="false" ht="14.55" hidden="false" customHeight="false" outlineLevel="0" collapsed="false">
      <c r="A238" s="351"/>
      <c r="B238" s="355" t="s">
        <v>128</v>
      </c>
      <c r="C238" s="284" t="n">
        <f aca="false">C153*C$168/$K$168</f>
        <v>1.51375722140563</v>
      </c>
      <c r="D238" s="285" t="n">
        <f aca="false">D153*D$168/$K$168</f>
        <v>1.71133540203604</v>
      </c>
      <c r="E238" s="285" t="n">
        <f aca="false">E153*E$168/$K$168</f>
        <v>0.178625975378088</v>
      </c>
      <c r="F238" s="285" t="n">
        <f aca="false">F153*F$168/$K$168</f>
        <v>0</v>
      </c>
      <c r="G238" s="285" t="n">
        <f aca="false">G153*G$168/$K$168</f>
        <v>0</v>
      </c>
      <c r="H238" s="285" t="n">
        <f aca="false">H153*H$168/$K$168</f>
        <v>0</v>
      </c>
      <c r="I238" s="285" t="n">
        <f aca="false">I153*I$168/$K$168</f>
        <v>0</v>
      </c>
      <c r="J238" s="285" t="n">
        <f aca="false">J153*J$168/$K$168</f>
        <v>0</v>
      </c>
      <c r="K238" s="354"/>
      <c r="Y238" s="238" t="s">
        <v>143</v>
      </c>
      <c r="Z238" s="388" t="n">
        <f aca="false">V259</f>
        <v>-2.26376810331756</v>
      </c>
      <c r="AA238" s="389" t="n">
        <f aca="false">V208</f>
        <v>-0.482156231768677</v>
      </c>
      <c r="AE238" s="390" t="s">
        <v>139</v>
      </c>
      <c r="AF238" s="316" t="n">
        <v>-2.19423267545682</v>
      </c>
      <c r="AG238" s="390" t="s">
        <v>139</v>
      </c>
      <c r="AH238" s="316" t="n">
        <v>-0.467449268778129</v>
      </c>
      <c r="AK238" s="238" t="s">
        <v>143</v>
      </c>
      <c r="AL238" s="391" t="s">
        <v>209</v>
      </c>
      <c r="AM238" s="392" t="s">
        <v>116</v>
      </c>
    </row>
    <row r="239" customFormat="false" ht="14.55" hidden="false" customHeight="false" outlineLevel="0" collapsed="false">
      <c r="A239" s="351"/>
      <c r="B239" s="355" t="s">
        <v>134</v>
      </c>
      <c r="C239" s="284" t="n">
        <f aca="false">C154*C$168/$K$168</f>
        <v>0.592340483809745</v>
      </c>
      <c r="D239" s="285" t="n">
        <f aca="false">D154*D$168/$K$168</f>
        <v>1.8775763514617</v>
      </c>
      <c r="E239" s="285" t="n">
        <f aca="false">E154*E$168/$K$168</f>
        <v>0</v>
      </c>
      <c r="F239" s="285" t="n">
        <f aca="false">F154*F$168/$K$168</f>
        <v>0</v>
      </c>
      <c r="G239" s="285" t="n">
        <f aca="false">G154*G$168/$K$168</f>
        <v>0</v>
      </c>
      <c r="H239" s="285" t="n">
        <f aca="false">H154*H$168/$K$168</f>
        <v>0</v>
      </c>
      <c r="I239" s="285" t="n">
        <f aca="false">I154*I$168/$K$168</f>
        <v>0</v>
      </c>
      <c r="J239" s="285" t="n">
        <f aca="false">J154*J$168/$K$168</f>
        <v>0</v>
      </c>
      <c r="K239" s="354"/>
      <c r="X239" s="330"/>
      <c r="Y239" s="238" t="s">
        <v>144</v>
      </c>
      <c r="Z239" s="388" t="n">
        <f aca="false">V260</f>
        <v>-2.43703208712505</v>
      </c>
      <c r="AA239" s="389" t="n">
        <f aca="false">V209</f>
        <v>-0.519063537128116</v>
      </c>
      <c r="AE239" s="390" t="s">
        <v>147</v>
      </c>
      <c r="AF239" s="316" t="n">
        <v>-2.16870104266935</v>
      </c>
      <c r="AG239" s="390" t="s">
        <v>147</v>
      </c>
      <c r="AH239" s="316" t="n">
        <v>-0.461934647487165</v>
      </c>
      <c r="AK239" s="238" t="s">
        <v>144</v>
      </c>
      <c r="AL239" s="391" t="s">
        <v>209</v>
      </c>
      <c r="AM239" s="392" t="s">
        <v>116</v>
      </c>
    </row>
    <row r="240" customFormat="false" ht="14.55" hidden="false" customHeight="false" outlineLevel="0" collapsed="false">
      <c r="A240" s="351"/>
      <c r="B240" s="355" t="s">
        <v>135</v>
      </c>
      <c r="C240" s="284" t="n">
        <f aca="false">C155*C$168/$K$168</f>
        <v>1.81392563558169</v>
      </c>
      <c r="D240" s="285" t="n">
        <f aca="false">D155*D$168/$K$168</f>
        <v>1.84431616180044</v>
      </c>
      <c r="E240" s="285" t="n">
        <f aca="false">E155*E$168/$K$168</f>
        <v>0.107718119819841</v>
      </c>
      <c r="F240" s="285" t="n">
        <f aca="false">F155*F$168/$K$168</f>
        <v>0</v>
      </c>
      <c r="G240" s="285" t="n">
        <f aca="false">G155*G$168/$K$168</f>
        <v>0</v>
      </c>
      <c r="H240" s="285" t="n">
        <f aca="false">H155*H$168/$K$168</f>
        <v>0</v>
      </c>
      <c r="I240" s="285" t="n">
        <f aca="false">I155*I$168/$K$168</f>
        <v>0</v>
      </c>
      <c r="J240" s="285" t="n">
        <f aca="false">J155*J$168/$K$168</f>
        <v>0</v>
      </c>
      <c r="K240" s="354"/>
      <c r="X240" s="330"/>
      <c r="Y240" s="238" t="s">
        <v>145</v>
      </c>
      <c r="Z240" s="388" t="n">
        <f aca="false">V261</f>
        <v>-2.55947238214475</v>
      </c>
      <c r="AA240" s="389" t="n">
        <f aca="false">V210</f>
        <v>-0.545159101162155</v>
      </c>
      <c r="AE240" s="390" t="s">
        <v>146</v>
      </c>
      <c r="AF240" s="316" t="n">
        <v>-2.06417779128349</v>
      </c>
      <c r="AG240" s="390" t="s">
        <v>146</v>
      </c>
      <c r="AH240" s="316" t="n">
        <v>-0.439654954078617</v>
      </c>
      <c r="AK240" s="238" t="s">
        <v>145</v>
      </c>
      <c r="AL240" s="391" t="s">
        <v>209</v>
      </c>
      <c r="AM240" s="392" t="s">
        <v>116</v>
      </c>
    </row>
    <row r="241" s="330" customFormat="true" ht="14.55" hidden="false" customHeight="false" outlineLevel="0" collapsed="false">
      <c r="A241" s="351"/>
      <c r="B241" s="355" t="s">
        <v>136</v>
      </c>
      <c r="C241" s="284" t="n">
        <f aca="false">C156*C$168/$K$168</f>
        <v>1.81392563558169</v>
      </c>
      <c r="D241" s="285" t="n">
        <f aca="false">D156*D$168/$K$168</f>
        <v>1.99742393969039</v>
      </c>
      <c r="E241" s="285" t="n">
        <f aca="false">E156*E$168/$K$168</f>
        <v>0.166210549605043</v>
      </c>
      <c r="F241" s="285" t="n">
        <f aca="false">F156*F$168/$K$168</f>
        <v>0</v>
      </c>
      <c r="G241" s="285" t="n">
        <f aca="false">G156*G$168/$K$168</f>
        <v>0</v>
      </c>
      <c r="H241" s="285" t="n">
        <f aca="false">H156*H$168/$K$168</f>
        <v>0</v>
      </c>
      <c r="I241" s="285" t="n">
        <f aca="false">I156*I$168/$K$168</f>
        <v>0</v>
      </c>
      <c r="J241" s="285" t="n">
        <f aca="false">J156*J$168/$K$168</f>
        <v>0</v>
      </c>
      <c r="K241" s="354"/>
      <c r="Y241" s="238" t="s">
        <v>146</v>
      </c>
      <c r="Z241" s="388" t="n">
        <f aca="false">V262</f>
        <v>-2.06417779128349</v>
      </c>
      <c r="AA241" s="389" t="n">
        <f aca="false">V211</f>
        <v>-0.439654954078617</v>
      </c>
      <c r="AD241" s="211"/>
      <c r="AE241" s="390" t="s">
        <v>134</v>
      </c>
      <c r="AF241" s="316" t="n">
        <v>-1.85681548572248</v>
      </c>
      <c r="AG241" s="390" t="s">
        <v>134</v>
      </c>
      <c r="AH241" s="316" t="n">
        <v>-0.395542509255415</v>
      </c>
      <c r="AK241" s="238" t="s">
        <v>146</v>
      </c>
      <c r="AL241" s="391" t="s">
        <v>209</v>
      </c>
      <c r="AM241" s="392" t="s">
        <v>202</v>
      </c>
    </row>
    <row r="242" s="330" customFormat="true" ht="15.3" hidden="false" customHeight="false" outlineLevel="0" collapsed="false">
      <c r="A242" s="351"/>
      <c r="B242" s="355" t="s">
        <v>139</v>
      </c>
      <c r="C242" s="284" t="n">
        <f aca="false">C157*C$168/$K$168</f>
        <v>1.09200842329301</v>
      </c>
      <c r="D242" s="285" t="n">
        <f aca="false">D157*D$168/$K$168</f>
        <v>1.66330230279275</v>
      </c>
      <c r="E242" s="285" t="n">
        <f aca="false">E157*E$168/$K$168</f>
        <v>0.0228816587475555</v>
      </c>
      <c r="F242" s="285" t="n">
        <f aca="false">F157*F$168/$K$168</f>
        <v>0</v>
      </c>
      <c r="G242" s="285" t="n">
        <f aca="false">G157*G$168/$K$168</f>
        <v>0</v>
      </c>
      <c r="H242" s="285" t="n">
        <f aca="false">H157*H$168/$K$168</f>
        <v>0</v>
      </c>
      <c r="I242" s="285" t="n">
        <f aca="false">I157*I$168/$K$168</f>
        <v>0</v>
      </c>
      <c r="J242" s="285" t="n">
        <f aca="false">J157*J$168/$K$168</f>
        <v>0</v>
      </c>
      <c r="K242" s="354"/>
      <c r="Y242" s="255" t="s">
        <v>147</v>
      </c>
      <c r="Z242" s="393" t="n">
        <f aca="false">V263</f>
        <v>-2.16870104266935</v>
      </c>
      <c r="AA242" s="394" t="n">
        <f aca="false">V212</f>
        <v>-0.461934647487166</v>
      </c>
      <c r="AD242" s="211"/>
      <c r="AE242" s="395" t="s">
        <v>127</v>
      </c>
      <c r="AF242" s="327" t="n">
        <v>-1.48264872501443</v>
      </c>
      <c r="AG242" s="395" t="s">
        <v>127</v>
      </c>
      <c r="AH242" s="327" t="n">
        <v>-0.31601300865405</v>
      </c>
      <c r="AK242" s="255" t="s">
        <v>147</v>
      </c>
      <c r="AL242" s="396" t="s">
        <v>209</v>
      </c>
      <c r="AM242" s="397" t="s">
        <v>202</v>
      </c>
    </row>
    <row r="243" s="330" customFormat="true" ht="14.55" hidden="false" customHeight="false" outlineLevel="0" collapsed="false">
      <c r="A243" s="351"/>
      <c r="B243" s="355" t="s">
        <v>143</v>
      </c>
      <c r="C243" s="284" t="n">
        <f aca="false">C158*C$168/$K$168</f>
        <v>1.39938316366342</v>
      </c>
      <c r="D243" s="285" t="n">
        <f aca="false">D158*D$168/$K$168</f>
        <v>1.08933355109151</v>
      </c>
      <c r="E243" s="285" t="n">
        <f aca="false">E158*E$168/$K$168</f>
        <v>0.0212430051248377</v>
      </c>
      <c r="F243" s="285" t="n">
        <f aca="false">F158*F$168/$K$168</f>
        <v>0</v>
      </c>
      <c r="G243" s="285" t="n">
        <f aca="false">G158*G$168/$K$168</f>
        <v>0</v>
      </c>
      <c r="H243" s="285" t="n">
        <f aca="false">H158*H$168/$K$168</f>
        <v>0</v>
      </c>
      <c r="I243" s="285" t="n">
        <f aca="false">I158*I$168/$K$168</f>
        <v>0</v>
      </c>
      <c r="J243" s="285" t="n">
        <f aca="false">J158*J$168/$K$168</f>
        <v>0</v>
      </c>
      <c r="K243" s="354"/>
      <c r="AA243" s="211"/>
      <c r="AB243" s="211"/>
      <c r="AC243" s="211"/>
      <c r="AD243" s="211"/>
      <c r="AE243" s="211"/>
      <c r="AF243" s="211"/>
      <c r="AG243" s="211"/>
      <c r="AH243" s="211"/>
    </row>
    <row r="244" s="330" customFormat="true" ht="14.55" hidden="false" customHeight="false" outlineLevel="0" collapsed="false">
      <c r="A244" s="351"/>
      <c r="B244" s="355" t="s">
        <v>144</v>
      </c>
      <c r="C244" s="284" t="n">
        <f aca="false">C159*C$168/$K$168</f>
        <v>1.47336714392001</v>
      </c>
      <c r="D244" s="285" t="n">
        <f aca="false">D159*D$168/$K$168</f>
        <v>1.27450204148293</v>
      </c>
      <c r="E244" s="285" t="n">
        <f aca="false">E159*E$168/$K$168</f>
        <v>0.0290864905225617</v>
      </c>
      <c r="F244" s="285" t="n">
        <f aca="false">F159*F$168/$K$168</f>
        <v>0</v>
      </c>
      <c r="G244" s="285" t="n">
        <f aca="false">G159*G$168/$K$168</f>
        <v>0</v>
      </c>
      <c r="H244" s="285" t="n">
        <f aca="false">H159*H$168/$K$168</f>
        <v>0</v>
      </c>
      <c r="I244" s="285" t="n">
        <f aca="false">I159*I$168/$K$168</f>
        <v>0</v>
      </c>
      <c r="J244" s="285" t="n">
        <f aca="false">J159*J$168/$K$168</f>
        <v>0</v>
      </c>
      <c r="K244" s="354"/>
    </row>
    <row r="245" s="330" customFormat="true" ht="14.55" hidden="false" customHeight="false" outlineLevel="0" collapsed="false">
      <c r="A245" s="351"/>
      <c r="B245" s="355" t="s">
        <v>145</v>
      </c>
      <c r="C245" s="284" t="n">
        <f aca="false">C160*C$168/$K$168</f>
        <v>1.53395226014844</v>
      </c>
      <c r="D245" s="285" t="n">
        <f aca="false">D160*D$168/$K$168</f>
        <v>1.45931340845991</v>
      </c>
      <c r="E245" s="285" t="n">
        <f aca="false">E160*E$168/$K$168</f>
        <v>0.0567255729139893</v>
      </c>
      <c r="F245" s="285" t="n">
        <f aca="false">F160*F$168/$K$168</f>
        <v>0</v>
      </c>
      <c r="G245" s="285" t="n">
        <f aca="false">G160*G$168/$K$168</f>
        <v>0</v>
      </c>
      <c r="H245" s="285" t="n">
        <f aca="false">H160*H$168/$K$168</f>
        <v>0</v>
      </c>
      <c r="I245" s="285" t="n">
        <f aca="false">I160*I$168/$K$168</f>
        <v>0</v>
      </c>
      <c r="J245" s="285" t="n">
        <f aca="false">J160*J$168/$K$168</f>
        <v>0</v>
      </c>
      <c r="K245" s="354"/>
    </row>
    <row r="246" s="330" customFormat="true" ht="14.55" hidden="false" customHeight="false" outlineLevel="0" collapsed="false">
      <c r="A246" s="351"/>
      <c r="B246" s="355" t="s">
        <v>146</v>
      </c>
      <c r="C246" s="284" t="n">
        <f aca="false">C161*C$168/$K$168</f>
        <v>1.5501276396828</v>
      </c>
      <c r="D246" s="285" t="n">
        <f aca="false">D161*D$168/$K$168</f>
        <v>1.03876487560564</v>
      </c>
      <c r="E246" s="285" t="n">
        <f aca="false">E161*E$168/$K$168</f>
        <v>0.0506662023434832</v>
      </c>
      <c r="F246" s="285" t="n">
        <f aca="false">F161*F$168/$K$168</f>
        <v>0</v>
      </c>
      <c r="G246" s="285" t="n">
        <f aca="false">G161*G$168/$K$168</f>
        <v>0</v>
      </c>
      <c r="H246" s="285" t="n">
        <f aca="false">H161*H$168/$K$168</f>
        <v>0</v>
      </c>
      <c r="I246" s="285" t="n">
        <f aca="false">I161*I$168/$K$168</f>
        <v>0</v>
      </c>
      <c r="J246" s="285" t="n">
        <f aca="false">J161*J$168/$K$168</f>
        <v>0</v>
      </c>
      <c r="K246" s="354"/>
    </row>
    <row r="247" s="330" customFormat="true" ht="14.55" hidden="false" customHeight="false" outlineLevel="0" collapsed="false">
      <c r="A247" s="351"/>
      <c r="B247" s="355" t="s">
        <v>147</v>
      </c>
      <c r="C247" s="284" t="n">
        <f aca="false">C162*C$168/$K$168</f>
        <v>1.52152082312592</v>
      </c>
      <c r="D247" s="285" t="n">
        <f aca="false">D162*D$168/$K$168</f>
        <v>1.33489161086613</v>
      </c>
      <c r="E247" s="285" t="n">
        <f aca="false">E162*E$168/$K$168</f>
        <v>0.0723081627760386</v>
      </c>
      <c r="F247" s="285" t="n">
        <f aca="false">F162*F$168/$K$168</f>
        <v>0</v>
      </c>
      <c r="G247" s="285" t="n">
        <f aca="false">G162*G$168/$K$168</f>
        <v>0</v>
      </c>
      <c r="H247" s="285" t="n">
        <f aca="false">H162*H$168/$K$168</f>
        <v>0.000420375744976927</v>
      </c>
      <c r="I247" s="285" t="n">
        <f aca="false">I162*I$168/$K$168</f>
        <v>0</v>
      </c>
      <c r="J247" s="285" t="n">
        <f aca="false">J162*J$168/$K$168</f>
        <v>0</v>
      </c>
      <c r="K247" s="354"/>
      <c r="Y247" s="211"/>
      <c r="Z247" s="211"/>
      <c r="AA247" s="211"/>
    </row>
    <row r="248" s="330" customFormat="true" ht="15.3" hidden="false" customHeight="false" outlineLevel="0" collapsed="false">
      <c r="A248" s="351"/>
      <c r="B248" s="360"/>
      <c r="C248" s="361"/>
      <c r="D248" s="361"/>
      <c r="E248" s="361"/>
      <c r="F248" s="361"/>
      <c r="G248" s="361"/>
      <c r="H248" s="361"/>
      <c r="I248" s="361"/>
      <c r="J248" s="361"/>
      <c r="K248" s="354"/>
      <c r="M248" s="225" t="s">
        <v>257</v>
      </c>
      <c r="Y248" s="211"/>
      <c r="Z248" s="211"/>
      <c r="AA248" s="211"/>
    </row>
    <row r="249" s="330" customFormat="true" ht="15.3" hidden="false" customHeight="true" outlineLevel="0" collapsed="false">
      <c r="A249" s="351"/>
      <c r="B249" s="216" t="s">
        <v>239</v>
      </c>
      <c r="C249" s="212"/>
      <c r="D249" s="212"/>
      <c r="E249" s="212"/>
      <c r="F249" s="212"/>
      <c r="G249" s="212"/>
      <c r="H249" s="212"/>
      <c r="I249" s="212"/>
      <c r="J249" s="212"/>
      <c r="K249" s="354"/>
      <c r="M249" s="290" t="s">
        <v>240</v>
      </c>
      <c r="N249" s="291" t="s">
        <v>241</v>
      </c>
      <c r="O249" s="291"/>
      <c r="P249" s="291"/>
      <c r="Q249" s="291" t="s">
        <v>224</v>
      </c>
      <c r="R249" s="291"/>
      <c r="S249" s="291"/>
      <c r="T249" s="292" t="s">
        <v>225</v>
      </c>
      <c r="U249" s="292"/>
      <c r="V249" s="292"/>
      <c r="W249" s="292"/>
      <c r="X249" s="211"/>
    </row>
    <row r="250" s="330" customFormat="true" ht="29.9" hidden="false" customHeight="false" outlineLevel="0" collapsed="false">
      <c r="A250" s="351"/>
      <c r="B250" s="263" t="s">
        <v>97</v>
      </c>
      <c r="C250" s="233" t="s">
        <v>67</v>
      </c>
      <c r="D250" s="234" t="s">
        <v>212</v>
      </c>
      <c r="E250" s="234" t="s">
        <v>73</v>
      </c>
      <c r="F250" s="234" t="s">
        <v>76</v>
      </c>
      <c r="G250" s="234" t="s">
        <v>77</v>
      </c>
      <c r="H250" s="234" t="s">
        <v>80</v>
      </c>
      <c r="I250" s="234" t="s">
        <v>83</v>
      </c>
      <c r="J250" s="235" t="s">
        <v>86</v>
      </c>
      <c r="K250" s="354"/>
      <c r="M250" s="290"/>
      <c r="N250" s="293" t="s">
        <v>226</v>
      </c>
      <c r="O250" s="294" t="s">
        <v>227</v>
      </c>
      <c r="P250" s="295" t="s">
        <v>228</v>
      </c>
      <c r="Q250" s="293" t="s">
        <v>226</v>
      </c>
      <c r="R250" s="294" t="s">
        <v>227</v>
      </c>
      <c r="S250" s="295" t="s">
        <v>228</v>
      </c>
      <c r="T250" s="296" t="s">
        <v>229</v>
      </c>
      <c r="U250" s="297" t="s">
        <v>230</v>
      </c>
      <c r="V250" s="298" t="s">
        <v>231</v>
      </c>
      <c r="W250" s="299" t="s">
        <v>232</v>
      </c>
      <c r="X250" s="211"/>
    </row>
    <row r="251" s="330" customFormat="true" ht="14.55" hidden="false" customHeight="false" outlineLevel="0" collapsed="false">
      <c r="A251" s="351"/>
      <c r="B251" s="300" t="s">
        <v>115</v>
      </c>
      <c r="C251" s="284" t="n">
        <f aca="false">C150*C$169/$K$169</f>
        <v>0</v>
      </c>
      <c r="D251" s="285" t="n">
        <f aca="false">D150*D$169/$K$169</f>
        <v>0</v>
      </c>
      <c r="E251" s="285" t="n">
        <f aca="false">E150*E$169/$K$169</f>
        <v>0</v>
      </c>
      <c r="F251" s="285" t="n">
        <f aca="false">F150*F$169/$K$169</f>
        <v>0</v>
      </c>
      <c r="G251" s="285" t="n">
        <f aca="false">G150*G$169/$K$169</f>
        <v>0</v>
      </c>
      <c r="H251" s="285" t="n">
        <f aca="false">H150*H$169/$K$169</f>
        <v>0</v>
      </c>
      <c r="I251" s="285" t="n">
        <f aca="false">I150*I$169/$K$169</f>
        <v>0</v>
      </c>
      <c r="J251" s="285" t="n">
        <f aca="false">J150*J$169/$K$169</f>
        <v>0</v>
      </c>
      <c r="K251" s="354"/>
      <c r="M251" s="300" t="s">
        <v>115</v>
      </c>
      <c r="N251" s="309" t="n">
        <f aca="false">SUM(C235:J235)</f>
        <v>3.86568327643167</v>
      </c>
      <c r="O251" s="309" t="n">
        <f aca="false">SUM(C251:J251)</f>
        <v>0</v>
      </c>
      <c r="P251" s="309" t="n">
        <f aca="false">SUM(C268:J268)</f>
        <v>1.30259036461594</v>
      </c>
      <c r="Q251" s="303" t="str">
        <f aca="false">IF(N251&lt;=1,"Très faible",IF(N251&lt;=2,"Faible",IF(N251&lt;=3,"Moyenne",IF(N251&lt;=4,"Forte",IF(N251&lt;=5,"Très forte","")))))</f>
        <v>Forte</v>
      </c>
      <c r="R251" s="304" t="str">
        <f aca="false">IF(O251&lt;=1,"Très faible",IF(O251&lt;=2,"Faible",IF(O251&lt;=3,"Moyenne",IF(O251&lt;=4,"Forte",IF(O251&lt;=5,"Très forte","")))))</f>
        <v>Très faible</v>
      </c>
      <c r="S251" s="305" t="str">
        <f aca="false">IF(P251&lt;=1,"Très faible",IF(P251&lt;=2,"Faible",IF(P251&lt;=3,"Moyenne",IF(P251&lt;=4,"Forte",IF(P251&lt;=5,"Très forte","")))))</f>
        <v>Faible</v>
      </c>
      <c r="T251" s="306" t="n">
        <f aca="false">(O251-N251)/N251</f>
        <v>-1</v>
      </c>
      <c r="U251" s="307" t="n">
        <f aca="false">(P251-N251)/N251</f>
        <v>-0.663037483552368</v>
      </c>
      <c r="V251" s="308" t="n">
        <f aca="false">P251-N251</f>
        <v>-2.56309291181572</v>
      </c>
      <c r="W251" s="305" t="str">
        <f aca="false">IF(ABS(V251)&gt;0.6,"Très fort",IF(ABS(V251)&gt;0.47,"Fort",IF(ABS(V251)&gt;0.35,"Modéré",IF(ABS(V251)&gt;0.25,"Faible","NS"))))</f>
        <v>Très fort</v>
      </c>
      <c r="X251" s="211"/>
    </row>
    <row r="252" customFormat="false" ht="14.55" hidden="false" customHeight="false" outlineLevel="0" collapsed="false">
      <c r="A252" s="351"/>
      <c r="B252" s="238" t="s">
        <v>126</v>
      </c>
      <c r="C252" s="284" t="n">
        <f aca="false">C151*C$169/$K$169</f>
        <v>0</v>
      </c>
      <c r="D252" s="285" t="n">
        <f aca="false">D151*D$169/$K$169</f>
        <v>0</v>
      </c>
      <c r="E252" s="285" t="n">
        <f aca="false">E151*E$169/$K$169</f>
        <v>0</v>
      </c>
      <c r="F252" s="285" t="n">
        <f aca="false">F151*F$169/$K$169</f>
        <v>0</v>
      </c>
      <c r="G252" s="285" t="n">
        <f aca="false">G151*G$169/$K$169</f>
        <v>0</v>
      </c>
      <c r="H252" s="285" t="n">
        <f aca="false">H151*H$169/$K$169</f>
        <v>0.0117779910964944</v>
      </c>
      <c r="I252" s="285" t="n">
        <f aca="false">I151*I$169/$K$169</f>
        <v>0</v>
      </c>
      <c r="J252" s="285" t="n">
        <f aca="false">J151*J$169/$K$169</f>
        <v>0</v>
      </c>
      <c r="K252" s="354"/>
      <c r="M252" s="238" t="s">
        <v>126</v>
      </c>
      <c r="N252" s="309" t="n">
        <f aca="false">SUM(C236:J236)</f>
        <v>4.25253896655711</v>
      </c>
      <c r="O252" s="309" t="n">
        <f aca="false">SUM(C252:J252)</f>
        <v>0.0117779910964944</v>
      </c>
      <c r="P252" s="309" t="n">
        <f aca="false">SUM(C269:J269)</f>
        <v>1.31923520412566</v>
      </c>
      <c r="Q252" s="311" t="str">
        <f aca="false">IF(N252&lt;=1,"Très faible",IF(N252&lt;=2,"Faible",IF(N252&lt;=3,"Moyenne",IF(N252&lt;=4,"Forte",IF(N252&lt;=5,"Très forte","")))))</f>
        <v>Très forte</v>
      </c>
      <c r="R252" s="312" t="str">
        <f aca="false">IF(O252&lt;=1,"Très faible",IF(O252&lt;=2,"Faible",IF(O252&lt;=3,"Moyenne",IF(O252&lt;=4,"Forte",IF(O252&lt;=5,"Très forte","")))))</f>
        <v>Très faible</v>
      </c>
      <c r="S252" s="313" t="str">
        <f aca="false">IF(P252&lt;=1,"Très faible",IF(P252&lt;=2,"Faible",IF(P252&lt;=3,"Moyenne",IF(P252&lt;=4,"Forte",IF(P252&lt;=5,"Très forte","")))))</f>
        <v>Faible</v>
      </c>
      <c r="T252" s="314" t="n">
        <f aca="false">(O252-N252)/N252</f>
        <v>-0.997230362569486</v>
      </c>
      <c r="U252" s="315" t="n">
        <f aca="false">(P252-N252)/N252</f>
        <v>-0.689777045078149</v>
      </c>
      <c r="V252" s="316" t="n">
        <f aca="false">P252-N252</f>
        <v>-2.93330376243145</v>
      </c>
      <c r="W252" s="313" t="str">
        <f aca="false">IF(ABS(V252)&gt;0.6,"Très fort",IF(ABS(V252)&gt;0.47,"Fort",IF(ABS(V252)&gt;0.35,"Modéré",IF(ABS(V252)&gt;0.25,"Faible","NS"))))</f>
        <v>Très fort</v>
      </c>
    </row>
    <row r="253" customFormat="false" ht="14.55" hidden="false" customHeight="false" outlineLevel="0" collapsed="false">
      <c r="A253" s="351"/>
      <c r="B253" s="238" t="s">
        <v>127</v>
      </c>
      <c r="C253" s="284" t="n">
        <f aca="false">C152*C$169/$K$169</f>
        <v>0</v>
      </c>
      <c r="D253" s="285" t="n">
        <f aca="false">D152*D$169/$K$169</f>
        <v>0</v>
      </c>
      <c r="E253" s="285" t="n">
        <f aca="false">E152*E$169/$K$169</f>
        <v>0</v>
      </c>
      <c r="F253" s="285" t="n">
        <f aca="false">F152*F$169/$K$169</f>
        <v>0</v>
      </c>
      <c r="G253" s="285" t="n">
        <f aca="false">G152*G$169/$K$169</f>
        <v>0</v>
      </c>
      <c r="H253" s="285" t="n">
        <f aca="false">H152*H$169/$K$169</f>
        <v>0</v>
      </c>
      <c r="I253" s="285" t="n">
        <f aca="false">I152*I$169/$K$169</f>
        <v>0</v>
      </c>
      <c r="J253" s="285" t="n">
        <f aca="false">J152*J$169/$K$169</f>
        <v>0</v>
      </c>
      <c r="K253" s="354"/>
      <c r="M253" s="238" t="s">
        <v>127</v>
      </c>
      <c r="N253" s="309" t="n">
        <f aca="false">SUM(C237:J237)</f>
        <v>3.00483148893743</v>
      </c>
      <c r="O253" s="309" t="n">
        <f aca="false">SUM(C253:J253)</f>
        <v>0</v>
      </c>
      <c r="P253" s="309" t="n">
        <f aca="false">SUM(C270:J270)</f>
        <v>1.522182763923</v>
      </c>
      <c r="Q253" s="311" t="str">
        <f aca="false">IF(N253&lt;=1,"Très faible",IF(N253&lt;=2,"Faible",IF(N253&lt;=3,"Moyenne",IF(N253&lt;=4,"Forte",IF(N253&lt;=5,"Très forte","")))))</f>
        <v>Forte</v>
      </c>
      <c r="R253" s="312" t="str">
        <f aca="false">IF(O253&lt;=1,"Très faible",IF(O253&lt;=2,"Faible",IF(O253&lt;=3,"Moyenne",IF(O253&lt;=4,"Forte",IF(O253&lt;=5,"Très forte","")))))</f>
        <v>Très faible</v>
      </c>
      <c r="S253" s="313" t="str">
        <f aca="false">IF(P253&lt;=1,"Très faible",IF(P253&lt;=2,"Faible",IF(P253&lt;=3,"Moyenne",IF(P253&lt;=4,"Forte",IF(P253&lt;=5,"Très forte","")))))</f>
        <v>Faible</v>
      </c>
      <c r="T253" s="314" t="n">
        <f aca="false">(O253-N253)/N253</f>
        <v>-1</v>
      </c>
      <c r="U253" s="315" t="n">
        <f aca="false">(P253-N253)/N253</f>
        <v>-0.493421588023469</v>
      </c>
      <c r="V253" s="316" t="n">
        <f aca="false">P253-N253</f>
        <v>-1.48264872501443</v>
      </c>
      <c r="W253" s="313" t="str">
        <f aca="false">IF(ABS(V253)&gt;0.6,"Très fort",IF(ABS(V253)&gt;0.47,"Fort",IF(ABS(V253)&gt;0.35,"Modéré",IF(ABS(V253)&gt;0.25,"Faible","NS"))))</f>
        <v>Très fort</v>
      </c>
    </row>
    <row r="254" customFormat="false" ht="14.55" hidden="false" customHeight="false" outlineLevel="0" collapsed="false">
      <c r="A254" s="351"/>
      <c r="B254" s="238" t="s">
        <v>128</v>
      </c>
      <c r="C254" s="284" t="n">
        <f aca="false">C153*C$169/$K$169</f>
        <v>0</v>
      </c>
      <c r="D254" s="285" t="n">
        <f aca="false">D153*D$169/$K$169</f>
        <v>0</v>
      </c>
      <c r="E254" s="285" t="n">
        <f aca="false">E153*E$169/$K$169</f>
        <v>0</v>
      </c>
      <c r="F254" s="285" t="n">
        <f aca="false">F153*F$169/$K$169</f>
        <v>0</v>
      </c>
      <c r="G254" s="285" t="n">
        <f aca="false">G153*G$169/$K$169</f>
        <v>0</v>
      </c>
      <c r="H254" s="285" t="n">
        <f aca="false">H153*H$169/$K$169</f>
        <v>0</v>
      </c>
      <c r="I254" s="285" t="n">
        <f aca="false">I153*I$169/$K$169</f>
        <v>0</v>
      </c>
      <c r="J254" s="285" t="n">
        <f aca="false">J153*J$169/$K$169</f>
        <v>0</v>
      </c>
      <c r="K254" s="354"/>
      <c r="M254" s="238" t="s">
        <v>128</v>
      </c>
      <c r="N254" s="309" t="n">
        <f aca="false">SUM(C238:J238)</f>
        <v>3.40371859881976</v>
      </c>
      <c r="O254" s="309" t="n">
        <f aca="false">SUM(C254:J254)</f>
        <v>0</v>
      </c>
      <c r="P254" s="309" t="n">
        <f aca="false">SUM(C271:J271)</f>
        <v>0.868990116218689</v>
      </c>
      <c r="Q254" s="311" t="str">
        <f aca="false">IF(N254&lt;=1,"Très faible",IF(N254&lt;=2,"Faible",IF(N254&lt;=3,"Moyenne",IF(N254&lt;=4,"Forte",IF(N254&lt;=5,"Très forte","")))))</f>
        <v>Forte</v>
      </c>
      <c r="R254" s="312" t="str">
        <f aca="false">IF(O254&lt;=1,"Très faible",IF(O254&lt;=2,"Faible",IF(O254&lt;=3,"Moyenne",IF(O254&lt;=4,"Forte",IF(O254&lt;=5,"Très forte","")))))</f>
        <v>Très faible</v>
      </c>
      <c r="S254" s="313" t="str">
        <f aca="false">IF(P254&lt;=1,"Très faible",IF(P254&lt;=2,"Faible",IF(P254&lt;=3,"Moyenne",IF(P254&lt;=4,"Forte",IF(P254&lt;=5,"Très forte","")))))</f>
        <v>Très faible</v>
      </c>
      <c r="T254" s="314" t="n">
        <f aca="false">(O254-N254)/N254</f>
        <v>-1</v>
      </c>
      <c r="U254" s="315" t="n">
        <f aca="false">(P254-N254)/N254</f>
        <v>-0.744693901393608</v>
      </c>
      <c r="V254" s="316" t="n">
        <f aca="false">P254-N254</f>
        <v>-2.53472848260107</v>
      </c>
      <c r="W254" s="313" t="str">
        <f aca="false">IF(ABS(V254)&gt;0.6,"Très fort",IF(ABS(V254)&gt;0.47,"Fort",IF(ABS(V254)&gt;0.35,"Modéré",IF(ABS(V254)&gt;0.25,"Faible","NS"))))</f>
        <v>Très fort</v>
      </c>
    </row>
    <row r="255" customFormat="false" ht="14.55" hidden="false" customHeight="false" outlineLevel="0" collapsed="false">
      <c r="A255" s="351"/>
      <c r="B255" s="238" t="s">
        <v>134</v>
      </c>
      <c r="C255" s="284" t="n">
        <f aca="false">C154*C$169/$K$169</f>
        <v>0</v>
      </c>
      <c r="D255" s="285" t="n">
        <f aca="false">D154*D$169/$K$169</f>
        <v>0</v>
      </c>
      <c r="E255" s="285" t="n">
        <f aca="false">E154*E$169/$K$169</f>
        <v>0</v>
      </c>
      <c r="F255" s="285" t="n">
        <f aca="false">F154*F$169/$K$169</f>
        <v>0</v>
      </c>
      <c r="G255" s="285" t="n">
        <f aca="false">G154*G$169/$K$169</f>
        <v>0</v>
      </c>
      <c r="H255" s="285" t="n">
        <f aca="false">H154*H$169/$K$169</f>
        <v>0</v>
      </c>
      <c r="I255" s="285" t="n">
        <f aca="false">I154*I$169/$K$169</f>
        <v>0</v>
      </c>
      <c r="J255" s="285" t="n">
        <f aca="false">J154*J$169/$K$169</f>
        <v>0</v>
      </c>
      <c r="K255" s="354"/>
      <c r="M255" s="238" t="s">
        <v>134</v>
      </c>
      <c r="N255" s="309" t="n">
        <f aca="false">SUM(C239:J239)</f>
        <v>2.46991683527145</v>
      </c>
      <c r="O255" s="309" t="n">
        <f aca="false">SUM(C255:J255)</f>
        <v>0</v>
      </c>
      <c r="P255" s="309" t="n">
        <f aca="false">SUM(C272:J272)</f>
        <v>0.613101349548971</v>
      </c>
      <c r="Q255" s="311" t="str">
        <f aca="false">IF(N255&lt;=1,"Très faible",IF(N255&lt;=2,"Faible",IF(N255&lt;=3,"Moyenne",IF(N255&lt;=4,"Forte",IF(N255&lt;=5,"Très forte","")))))</f>
        <v>Moyenne</v>
      </c>
      <c r="R255" s="312" t="str">
        <f aca="false">IF(O255&lt;=1,"Très faible",IF(O255&lt;=2,"Faible",IF(O255&lt;=3,"Moyenne",IF(O255&lt;=4,"Forte",IF(O255&lt;=5,"Très forte","")))))</f>
        <v>Très faible</v>
      </c>
      <c r="S255" s="313" t="str">
        <f aca="false">IF(P255&lt;=1,"Très faible",IF(P255&lt;=2,"Faible",IF(P255&lt;=3,"Moyenne",IF(P255&lt;=4,"Forte",IF(P255&lt;=5,"Très forte","")))))</f>
        <v>Très faible</v>
      </c>
      <c r="T255" s="314" t="n">
        <f aca="false">(O255-N255)/N255</f>
        <v>-1</v>
      </c>
      <c r="U255" s="315" t="n">
        <f aca="false">(P255-N255)/N255</f>
        <v>-0.751772472338491</v>
      </c>
      <c r="V255" s="316" t="n">
        <f aca="false">P255-N255</f>
        <v>-1.85681548572248</v>
      </c>
      <c r="W255" s="313" t="str">
        <f aca="false">IF(ABS(V255)&gt;0.6,"Très fort",IF(ABS(V255)&gt;0.47,"Fort",IF(ABS(V255)&gt;0.35,"Modéré",IF(ABS(V255)&gt;0.25,"Faible","NS"))))</f>
        <v>Très fort</v>
      </c>
    </row>
    <row r="256" customFormat="false" ht="14.55" hidden="false" customHeight="false" outlineLevel="0" collapsed="false">
      <c r="A256" s="351"/>
      <c r="B256" s="238" t="s">
        <v>135</v>
      </c>
      <c r="C256" s="284" t="n">
        <f aca="false">C155*C$169/$K$169</f>
        <v>0</v>
      </c>
      <c r="D256" s="285" t="n">
        <f aca="false">D155*D$169/$K$169</f>
        <v>0</v>
      </c>
      <c r="E256" s="285" t="n">
        <f aca="false">E155*E$169/$K$169</f>
        <v>0</v>
      </c>
      <c r="F256" s="285" t="n">
        <f aca="false">F155*F$169/$K$169</f>
        <v>0</v>
      </c>
      <c r="G256" s="285" t="n">
        <f aca="false">G155*G$169/$K$169</f>
        <v>0</v>
      </c>
      <c r="H256" s="285" t="n">
        <f aca="false">H155*H$169/$K$169</f>
        <v>0</v>
      </c>
      <c r="I256" s="285" t="n">
        <f aca="false">I155*I$169/$K$169</f>
        <v>0</v>
      </c>
      <c r="J256" s="285" t="n">
        <f aca="false">J155*J$169/$K$169</f>
        <v>0</v>
      </c>
      <c r="K256" s="354"/>
      <c r="M256" s="238" t="s">
        <v>135</v>
      </c>
      <c r="N256" s="309" t="n">
        <f aca="false">SUM(C240:J240)</f>
        <v>3.76595991720196</v>
      </c>
      <c r="O256" s="309" t="n">
        <f aca="false">SUM(C256:J256)</f>
        <v>0</v>
      </c>
      <c r="P256" s="309" t="n">
        <f aca="false">SUM(C273:J273)</f>
        <v>1.16725751397728</v>
      </c>
      <c r="Q256" s="311" t="str">
        <f aca="false">IF(N256&lt;=1,"Très faible",IF(N256&lt;=2,"Faible",IF(N256&lt;=3,"Moyenne",IF(N256&lt;=4,"Forte",IF(N256&lt;=5,"Très forte","")))))</f>
        <v>Forte</v>
      </c>
      <c r="R256" s="312" t="str">
        <f aca="false">IF(O256&lt;=1,"Très faible",IF(O256&lt;=2,"Faible",IF(O256&lt;=3,"Moyenne",IF(O256&lt;=4,"Forte",IF(O256&lt;=5,"Très forte","")))))</f>
        <v>Très faible</v>
      </c>
      <c r="S256" s="313" t="str">
        <f aca="false">IF(P256&lt;=1,"Très faible",IF(P256&lt;=2,"Faible",IF(P256&lt;=3,"Moyenne",IF(P256&lt;=4,"Forte",IF(P256&lt;=5,"Très forte","")))))</f>
        <v>Faible</v>
      </c>
      <c r="T256" s="314" t="n">
        <f aca="false">(O256-N256)/N256</f>
        <v>-1</v>
      </c>
      <c r="U256" s="315" t="n">
        <f aca="false">(P256-N256)/N256</f>
        <v>-0.690050467970852</v>
      </c>
      <c r="V256" s="316" t="n">
        <f aca="false">P256-N256</f>
        <v>-2.59870240322469</v>
      </c>
      <c r="W256" s="313" t="str">
        <f aca="false">IF(ABS(V256)&gt;0.6,"Très fort",IF(ABS(V256)&gt;0.47,"Fort",IF(ABS(V256)&gt;0.35,"Modéré",IF(ABS(V256)&gt;0.25,"Faible","NS"))))</f>
        <v>Très fort</v>
      </c>
    </row>
    <row r="257" customFormat="false" ht="14.55" hidden="false" customHeight="false" outlineLevel="0" collapsed="false">
      <c r="A257" s="351"/>
      <c r="B257" s="238" t="s">
        <v>136</v>
      </c>
      <c r="C257" s="284" t="n">
        <f aca="false">C156*C$169/$K$169</f>
        <v>0</v>
      </c>
      <c r="D257" s="285" t="n">
        <f aca="false">D156*D$169/$K$169</f>
        <v>0</v>
      </c>
      <c r="E257" s="285" t="n">
        <f aca="false">E156*E$169/$K$169</f>
        <v>0</v>
      </c>
      <c r="F257" s="285" t="n">
        <f aca="false">F156*F$169/$K$169</f>
        <v>0</v>
      </c>
      <c r="G257" s="285" t="n">
        <f aca="false">G156*G$169/$K$169</f>
        <v>0</v>
      </c>
      <c r="H257" s="285" t="n">
        <f aca="false">H156*H$169/$K$169</f>
        <v>0</v>
      </c>
      <c r="I257" s="285" t="n">
        <f aca="false">I156*I$169/$K$169</f>
        <v>0</v>
      </c>
      <c r="J257" s="285" t="n">
        <f aca="false">J156*J$169/$K$169</f>
        <v>0</v>
      </c>
      <c r="K257" s="354"/>
      <c r="M257" s="238" t="s">
        <v>136</v>
      </c>
      <c r="N257" s="309" t="n">
        <f aca="false">SUM(C241:J241)</f>
        <v>3.97756012487712</v>
      </c>
      <c r="O257" s="309" t="n">
        <f aca="false">SUM(C257:J257)</f>
        <v>0</v>
      </c>
      <c r="P257" s="309" t="n">
        <f aca="false">SUM(C274:J274)</f>
        <v>0.524522799010673</v>
      </c>
      <c r="Q257" s="311" t="str">
        <f aca="false">IF(N257&lt;=1,"Très faible",IF(N257&lt;=2,"Faible",IF(N257&lt;=3,"Moyenne",IF(N257&lt;=4,"Forte",IF(N257&lt;=5,"Très forte","")))))</f>
        <v>Forte</v>
      </c>
      <c r="R257" s="312" t="str">
        <f aca="false">IF(O257&lt;=1,"Très faible",IF(O257&lt;=2,"Faible",IF(O257&lt;=3,"Moyenne",IF(O257&lt;=4,"Forte",IF(O257&lt;=5,"Très forte","")))))</f>
        <v>Très faible</v>
      </c>
      <c r="S257" s="313" t="str">
        <f aca="false">IF(P257&lt;=1,"Très faible",IF(P257&lt;=2,"Faible",IF(P257&lt;=3,"Moyenne",IF(P257&lt;=4,"Forte",IF(P257&lt;=5,"Très forte","")))))</f>
        <v>Très faible</v>
      </c>
      <c r="T257" s="314" t="n">
        <f aca="false">(O257-N257)/N257</f>
        <v>-1</v>
      </c>
      <c r="U257" s="315" t="n">
        <f aca="false">(P257-N257)/N257</f>
        <v>-0.868129510920497</v>
      </c>
      <c r="V257" s="316" t="n">
        <f aca="false">P257-N257</f>
        <v>-3.45303732586645</v>
      </c>
      <c r="W257" s="313" t="str">
        <f aca="false">IF(ABS(V257)&gt;0.6,"Très fort",IF(ABS(V257)&gt;0.47,"Fort",IF(ABS(V257)&gt;0.35,"Modéré",IF(ABS(V257)&gt;0.25,"Faible","NS"))))</f>
        <v>Très fort</v>
      </c>
    </row>
    <row r="258" customFormat="false" ht="14.55" hidden="false" customHeight="false" outlineLevel="0" collapsed="false">
      <c r="A258" s="351"/>
      <c r="B258" s="238" t="s">
        <v>139</v>
      </c>
      <c r="C258" s="284" t="n">
        <f aca="false">C157*C$169/$K$169</f>
        <v>0</v>
      </c>
      <c r="D258" s="285" t="n">
        <f aca="false">D157*D$169/$K$169</f>
        <v>0</v>
      </c>
      <c r="E258" s="285" t="n">
        <f aca="false">E157*E$169/$K$169</f>
        <v>0</v>
      </c>
      <c r="F258" s="285" t="n">
        <f aca="false">F157*F$169/$K$169</f>
        <v>0</v>
      </c>
      <c r="G258" s="285" t="n">
        <f aca="false">G157*G$169/$K$169</f>
        <v>0</v>
      </c>
      <c r="H258" s="285" t="n">
        <f aca="false">H157*H$169/$K$169</f>
        <v>0</v>
      </c>
      <c r="I258" s="285" t="n">
        <f aca="false">I157*I$169/$K$169</f>
        <v>0</v>
      </c>
      <c r="J258" s="285" t="n">
        <f aca="false">J157*J$169/$K$169</f>
        <v>0</v>
      </c>
      <c r="K258" s="354"/>
      <c r="M258" s="238" t="s">
        <v>139</v>
      </c>
      <c r="N258" s="309" t="n">
        <f aca="false">SUM(C242:J242)</f>
        <v>2.77819238483331</v>
      </c>
      <c r="O258" s="309" t="n">
        <f aca="false">SUM(C258:J258)</f>
        <v>0</v>
      </c>
      <c r="P258" s="309" t="n">
        <f aca="false">SUM(C275:J275)</f>
        <v>0.583959709376488</v>
      </c>
      <c r="Q258" s="311" t="str">
        <f aca="false">IF(N258&lt;=1,"Très faible",IF(N258&lt;=2,"Faible",IF(N258&lt;=3,"Moyenne",IF(N258&lt;=4,"Forte",IF(N258&lt;=5,"Très forte","")))))</f>
        <v>Moyenne</v>
      </c>
      <c r="R258" s="312" t="str">
        <f aca="false">IF(O258&lt;=1,"Très faible",IF(O258&lt;=2,"Faible",IF(O258&lt;=3,"Moyenne",IF(O258&lt;=4,"Forte",IF(O258&lt;=5,"Très forte","")))))</f>
        <v>Très faible</v>
      </c>
      <c r="S258" s="313" t="str">
        <f aca="false">IF(P258&lt;=1,"Très faible",IF(P258&lt;=2,"Faible",IF(P258&lt;=3,"Moyenne",IF(P258&lt;=4,"Forte",IF(P258&lt;=5,"Très forte","")))))</f>
        <v>Très faible</v>
      </c>
      <c r="T258" s="314" t="n">
        <f aca="false">(O258-N258)/N258</f>
        <v>-1</v>
      </c>
      <c r="U258" s="315" t="n">
        <f aca="false">(P258-N258)/N258</f>
        <v>-0.789805877892245</v>
      </c>
      <c r="V258" s="316" t="n">
        <f aca="false">P258-N258</f>
        <v>-2.19423267545682</v>
      </c>
      <c r="W258" s="313" t="str">
        <f aca="false">IF(ABS(V258)&gt;0.6,"Très fort",IF(ABS(V258)&gt;0.47,"Fort",IF(ABS(V258)&gt;0.35,"Modéré",IF(ABS(V258)&gt;0.25,"Faible","NS"))))</f>
        <v>Très fort</v>
      </c>
    </row>
    <row r="259" customFormat="false" ht="14.55" hidden="false" customHeight="false" outlineLevel="0" collapsed="false">
      <c r="A259" s="351"/>
      <c r="B259" s="238" t="s">
        <v>143</v>
      </c>
      <c r="C259" s="284" t="n">
        <f aca="false">C158*C$169/$K$169</f>
        <v>0</v>
      </c>
      <c r="D259" s="285" t="n">
        <f aca="false">D158*D$169/$K$169</f>
        <v>0</v>
      </c>
      <c r="E259" s="285" t="n">
        <f aca="false">E158*E$169/$K$169</f>
        <v>0</v>
      </c>
      <c r="F259" s="285" t="n">
        <f aca="false">F158*F$169/$K$169</f>
        <v>0</v>
      </c>
      <c r="G259" s="285" t="n">
        <f aca="false">G158*G$169/$K$169</f>
        <v>0</v>
      </c>
      <c r="H259" s="285" t="n">
        <f aca="false">H158*H$169/$K$169</f>
        <v>0</v>
      </c>
      <c r="I259" s="285" t="n">
        <f aca="false">I158*I$169/$K$169</f>
        <v>0</v>
      </c>
      <c r="J259" s="285" t="n">
        <f aca="false">J158*J$169/$K$169</f>
        <v>0</v>
      </c>
      <c r="K259" s="354"/>
      <c r="M259" s="238" t="s">
        <v>143</v>
      </c>
      <c r="N259" s="309" t="n">
        <f aca="false">SUM(C243:J243)</f>
        <v>2.50995971987977</v>
      </c>
      <c r="O259" s="309" t="n">
        <f aca="false">SUM(C259:J259)</f>
        <v>0</v>
      </c>
      <c r="P259" s="309" t="n">
        <f aca="false">SUM(C276:J276)</f>
        <v>0.246191616562201</v>
      </c>
      <c r="Q259" s="311" t="str">
        <f aca="false">IF(N259&lt;=1,"Très faible",IF(N259&lt;=2,"Faible",IF(N259&lt;=3,"Moyenne",IF(N259&lt;=4,"Forte",IF(N259&lt;=5,"Très forte","")))))</f>
        <v>Moyenne</v>
      </c>
      <c r="R259" s="312" t="str">
        <f aca="false">IF(O259&lt;=1,"Très faible",IF(O259&lt;=2,"Faible",IF(O259&lt;=3,"Moyenne",IF(O259&lt;=4,"Forte",IF(O259&lt;=5,"Très forte","")))))</f>
        <v>Très faible</v>
      </c>
      <c r="S259" s="313" t="str">
        <f aca="false">IF(P259&lt;=1,"Très faible",IF(P259&lt;=2,"Faible",IF(P259&lt;=3,"Moyenne",IF(P259&lt;=4,"Forte",IF(P259&lt;=5,"Très forte","")))))</f>
        <v>Très faible</v>
      </c>
      <c r="T259" s="314" t="n">
        <f aca="false">(O259-N259)/N259</f>
        <v>-1</v>
      </c>
      <c r="U259" s="315" t="n">
        <f aca="false">(P259-N259)/N259</f>
        <v>-0.90191411654447</v>
      </c>
      <c r="V259" s="316" t="n">
        <f aca="false">P259-N259</f>
        <v>-2.26376810331756</v>
      </c>
      <c r="W259" s="313" t="str">
        <f aca="false">IF(ABS(V259)&gt;0.6,"Très fort",IF(ABS(V259)&gt;0.47,"Fort",IF(ABS(V259)&gt;0.35,"Modéré",IF(ABS(V259)&gt;0.25,"Faible","NS"))))</f>
        <v>Très fort</v>
      </c>
    </row>
    <row r="260" customFormat="false" ht="14.55" hidden="false" customHeight="false" outlineLevel="0" collapsed="false">
      <c r="A260" s="351"/>
      <c r="B260" s="238" t="s">
        <v>144</v>
      </c>
      <c r="C260" s="284" t="n">
        <f aca="false">C159*C$169/$K$169</f>
        <v>0</v>
      </c>
      <c r="D260" s="285" t="n">
        <f aca="false">D159*D$169/$K$169</f>
        <v>0</v>
      </c>
      <c r="E260" s="285" t="n">
        <f aca="false">E159*E$169/$K$169</f>
        <v>0</v>
      </c>
      <c r="F260" s="285" t="n">
        <f aca="false">F159*F$169/$K$169</f>
        <v>0</v>
      </c>
      <c r="G260" s="285" t="n">
        <f aca="false">G159*G$169/$K$169</f>
        <v>0</v>
      </c>
      <c r="H260" s="285" t="n">
        <f aca="false">H159*H$169/$K$169</f>
        <v>0</v>
      </c>
      <c r="I260" s="285" t="n">
        <f aca="false">I159*I$169/$K$169</f>
        <v>0</v>
      </c>
      <c r="J260" s="285" t="n">
        <f aca="false">J159*J$169/$K$169</f>
        <v>0</v>
      </c>
      <c r="K260" s="354"/>
      <c r="M260" s="238" t="s">
        <v>144</v>
      </c>
      <c r="N260" s="309" t="n">
        <f aca="false">SUM(C244:J244)</f>
        <v>2.77695567592551</v>
      </c>
      <c r="O260" s="309" t="n">
        <f aca="false">SUM(C260:J260)</f>
        <v>0</v>
      </c>
      <c r="P260" s="309" t="n">
        <f aca="false">SUM(C277:J277)</f>
        <v>0.339923588800452</v>
      </c>
      <c r="Q260" s="311" t="str">
        <f aca="false">IF(N260&lt;=1,"Très faible",IF(N260&lt;=2,"Faible",IF(N260&lt;=3,"Moyenne",IF(N260&lt;=4,"Forte",IF(N260&lt;=5,"Très forte","")))))</f>
        <v>Moyenne</v>
      </c>
      <c r="R260" s="312" t="str">
        <f aca="false">IF(O260&lt;=1,"Très faible",IF(O260&lt;=2,"Faible",IF(O260&lt;=3,"Moyenne",IF(O260&lt;=4,"Forte",IF(O260&lt;=5,"Très forte","")))))</f>
        <v>Très faible</v>
      </c>
      <c r="S260" s="313" t="str">
        <f aca="false">IF(P260&lt;=1,"Très faible",IF(P260&lt;=2,"Faible",IF(P260&lt;=3,"Moyenne",IF(P260&lt;=4,"Forte",IF(P260&lt;=5,"Très forte","")))))</f>
        <v>Très faible</v>
      </c>
      <c r="T260" s="314" t="n">
        <f aca="false">(O260-N260)/N260</f>
        <v>-1</v>
      </c>
      <c r="U260" s="315" t="n">
        <f aca="false">(P260-N260)/N260</f>
        <v>-0.877591280355182</v>
      </c>
      <c r="V260" s="316" t="n">
        <f aca="false">P260-N260</f>
        <v>-2.43703208712505</v>
      </c>
      <c r="W260" s="313" t="str">
        <f aca="false">IF(ABS(V260)&gt;0.6,"Très fort",IF(ABS(V260)&gt;0.47,"Fort",IF(ABS(V260)&gt;0.35,"Modéré",IF(ABS(V260)&gt;0.25,"Faible","NS"))))</f>
        <v>Très fort</v>
      </c>
    </row>
    <row r="261" customFormat="false" ht="14.55" hidden="false" customHeight="false" outlineLevel="0" collapsed="false">
      <c r="A261" s="351"/>
      <c r="B261" s="238" t="s">
        <v>145</v>
      </c>
      <c r="C261" s="284" t="n">
        <f aca="false">C160*C$169/$K$169</f>
        <v>0</v>
      </c>
      <c r="D261" s="285" t="n">
        <f aca="false">D160*D$169/$K$169</f>
        <v>0</v>
      </c>
      <c r="E261" s="285" t="n">
        <f aca="false">E160*E$169/$K$169</f>
        <v>0</v>
      </c>
      <c r="F261" s="285" t="n">
        <f aca="false">F160*F$169/$K$169</f>
        <v>0</v>
      </c>
      <c r="G261" s="285" t="n">
        <f aca="false">G160*G$169/$K$169</f>
        <v>0</v>
      </c>
      <c r="H261" s="285" t="n">
        <f aca="false">H160*H$169/$K$169</f>
        <v>0</v>
      </c>
      <c r="I261" s="285" t="n">
        <f aca="false">I160*I$169/$K$169</f>
        <v>0</v>
      </c>
      <c r="J261" s="285" t="n">
        <f aca="false">J160*J$169/$K$169</f>
        <v>0</v>
      </c>
      <c r="K261" s="354"/>
      <c r="M261" s="238" t="s">
        <v>145</v>
      </c>
      <c r="N261" s="309" t="n">
        <f aca="false">SUM(C245:J245)</f>
        <v>3.04999124152233</v>
      </c>
      <c r="O261" s="309" t="n">
        <f aca="false">SUM(C261:J261)</f>
        <v>0</v>
      </c>
      <c r="P261" s="309" t="n">
        <f aca="false">SUM(C278:J278)</f>
        <v>0.490518859377584</v>
      </c>
      <c r="Q261" s="311" t="str">
        <f aca="false">IF(N261&lt;=1,"Très faible",IF(N261&lt;=2,"Faible",IF(N261&lt;=3,"Moyenne",IF(N261&lt;=4,"Forte",IF(N261&lt;=5,"Très forte","")))))</f>
        <v>Forte</v>
      </c>
      <c r="R261" s="312" t="str">
        <f aca="false">IF(O261&lt;=1,"Très faible",IF(O261&lt;=2,"Faible",IF(O261&lt;=3,"Moyenne",IF(O261&lt;=4,"Forte",IF(O261&lt;=5,"Très forte","")))))</f>
        <v>Très faible</v>
      </c>
      <c r="S261" s="313" t="str">
        <f aca="false">IF(P261&lt;=1,"Très faible",IF(P261&lt;=2,"Faible",IF(P261&lt;=3,"Moyenne",IF(P261&lt;=4,"Forte",IF(P261&lt;=5,"Très forte","")))))</f>
        <v>Très faible</v>
      </c>
      <c r="T261" s="314" t="n">
        <f aca="false">(O261-N261)/N261</f>
        <v>-1</v>
      </c>
      <c r="U261" s="315" t="n">
        <f aca="false">(P261-N261)/N261</f>
        <v>-0.839173682632363</v>
      </c>
      <c r="V261" s="316" t="n">
        <f aca="false">P261-N261</f>
        <v>-2.55947238214475</v>
      </c>
      <c r="W261" s="313" t="str">
        <f aca="false">IF(ABS(V261)&gt;0.6,"Très fort",IF(ABS(V261)&gt;0.47,"Fort",IF(ABS(V261)&gt;0.35,"Modéré",IF(ABS(V261)&gt;0.25,"Faible","NS"))))</f>
        <v>Très fort</v>
      </c>
    </row>
    <row r="262" customFormat="false" ht="14.55" hidden="false" customHeight="false" outlineLevel="0" collapsed="false">
      <c r="A262" s="351"/>
      <c r="B262" s="238" t="s">
        <v>146</v>
      </c>
      <c r="C262" s="284" t="n">
        <f aca="false">C161*C$169/$K$169</f>
        <v>0</v>
      </c>
      <c r="D262" s="285" t="n">
        <f aca="false">D161*D$169/$K$169</f>
        <v>0</v>
      </c>
      <c r="E262" s="285" t="n">
        <f aca="false">E161*E$169/$K$169</f>
        <v>0</v>
      </c>
      <c r="F262" s="285" t="n">
        <f aca="false">F161*F$169/$K$169</f>
        <v>0</v>
      </c>
      <c r="G262" s="285" t="n">
        <f aca="false">G161*G$169/$K$169</f>
        <v>0</v>
      </c>
      <c r="H262" s="285" t="n">
        <f aca="false">H161*H$169/$K$169</f>
        <v>0</v>
      </c>
      <c r="I262" s="285" t="n">
        <f aca="false">I161*I$169/$K$169</f>
        <v>0</v>
      </c>
      <c r="J262" s="285" t="n">
        <f aca="false">J161*J$169/$K$169</f>
        <v>0</v>
      </c>
      <c r="K262" s="354"/>
      <c r="M262" s="238" t="s">
        <v>146</v>
      </c>
      <c r="N262" s="309" t="n">
        <f aca="false">SUM(C246:J246)</f>
        <v>2.63955871763192</v>
      </c>
      <c r="O262" s="309" t="n">
        <f aca="false">SUM(C262:J262)</f>
        <v>0</v>
      </c>
      <c r="P262" s="309" t="n">
        <f aca="false">SUM(C279:J279)</f>
        <v>0.575380926348431</v>
      </c>
      <c r="Q262" s="311" t="str">
        <f aca="false">IF(N262&lt;=1,"Très faible",IF(N262&lt;=2,"Faible",IF(N262&lt;=3,"Moyenne",IF(N262&lt;=4,"Forte",IF(N262&lt;=5,"Très forte","")))))</f>
        <v>Moyenne</v>
      </c>
      <c r="R262" s="312" t="str">
        <f aca="false">IF(O262&lt;=1,"Très faible",IF(O262&lt;=2,"Faible",IF(O262&lt;=3,"Moyenne",IF(O262&lt;=4,"Forte",IF(O262&lt;=5,"Très forte","")))))</f>
        <v>Très faible</v>
      </c>
      <c r="S262" s="313" t="str">
        <f aca="false">IF(P262&lt;=1,"Très faible",IF(P262&lt;=2,"Faible",IF(P262&lt;=3,"Moyenne",IF(P262&lt;=4,"Forte",IF(P262&lt;=5,"Très forte","")))))</f>
        <v>Très faible</v>
      </c>
      <c r="T262" s="314" t="n">
        <f aca="false">(O262-N262)/N262</f>
        <v>-1</v>
      </c>
      <c r="U262" s="315" t="n">
        <f aca="false">(P262-N262)/N262</f>
        <v>-0.782016242902664</v>
      </c>
      <c r="V262" s="316" t="n">
        <f aca="false">P262-N262</f>
        <v>-2.06417779128349</v>
      </c>
      <c r="W262" s="313" t="str">
        <f aca="false">IF(ABS(V262)&gt;0.6,"Très fort",IF(ABS(V262)&gt;0.47,"Fort",IF(ABS(V262)&gt;0.35,"Modéré",IF(ABS(V262)&gt;0.25,"Faible","NS"))))</f>
        <v>Très fort</v>
      </c>
    </row>
    <row r="263" customFormat="false" ht="15.3" hidden="false" customHeight="false" outlineLevel="0" collapsed="false">
      <c r="A263" s="351"/>
      <c r="B263" s="319" t="s">
        <v>147</v>
      </c>
      <c r="C263" s="284" t="n">
        <f aca="false">C162*C$169/$K$169</f>
        <v>0</v>
      </c>
      <c r="D263" s="285" t="n">
        <f aca="false">D162*D$169/$K$169</f>
        <v>0</v>
      </c>
      <c r="E263" s="285" t="n">
        <f aca="false">E162*E$169/$K$169</f>
        <v>0</v>
      </c>
      <c r="F263" s="285" t="n">
        <f aca="false">F162*F$169/$K$169</f>
        <v>0</v>
      </c>
      <c r="G263" s="285" t="n">
        <f aca="false">G162*G$169/$K$169</f>
        <v>0</v>
      </c>
      <c r="H263" s="285" t="n">
        <f aca="false">H162*H$169/$K$169</f>
        <v>0.000380339959741029</v>
      </c>
      <c r="I263" s="285" t="n">
        <f aca="false">I162*I$169/$K$169</f>
        <v>0</v>
      </c>
      <c r="J263" s="285" t="n">
        <f aca="false">J162*J$169/$K$169</f>
        <v>0</v>
      </c>
      <c r="K263" s="354"/>
      <c r="M263" s="255" t="s">
        <v>147</v>
      </c>
      <c r="N263" s="309" t="n">
        <f aca="false">SUM(C247:J247)</f>
        <v>2.92914097251307</v>
      </c>
      <c r="O263" s="309" t="n">
        <f aca="false">SUM(C263:J263)</f>
        <v>0.000380339959741029</v>
      </c>
      <c r="P263" s="309" t="n">
        <f aca="false">SUM(C280:J280)</f>
        <v>0.760439929843714</v>
      </c>
      <c r="Q263" s="322" t="str">
        <f aca="false">IF(N263&lt;=1,"Très faible",IF(N263&lt;=2,"Faible",IF(N263&lt;=3,"Moyenne",IF(N263&lt;=4,"Forte",IF(N263&lt;=5,"Très forte","")))))</f>
        <v>Moyenne</v>
      </c>
      <c r="R263" s="323" t="str">
        <f aca="false">IF(O263&lt;=1,"Très faible",IF(O263&lt;=2,"Faible",IF(O263&lt;=3,"Moyenne",IF(O263&lt;=4,"Forte",IF(O263&lt;=5,"Très forte","")))))</f>
        <v>Très faible</v>
      </c>
      <c r="S263" s="324" t="str">
        <f aca="false">IF(P263&lt;=1,"Très faible",IF(P263&lt;=2,"Faible",IF(P263&lt;=3,"Moyenne",IF(P263&lt;=4,"Forte",IF(P263&lt;=5,"Très forte","")))))</f>
        <v>Très faible</v>
      </c>
      <c r="T263" s="325" t="n">
        <f aca="false">(O263-N263)/N263</f>
        <v>-0.99987015307105</v>
      </c>
      <c r="U263" s="326" t="n">
        <f aca="false">(P263-N263)/N263</f>
        <v>-0.740388073848391</v>
      </c>
      <c r="V263" s="327" t="n">
        <f aca="false">P263-N263</f>
        <v>-2.16870104266935</v>
      </c>
      <c r="W263" s="324" t="str">
        <f aca="false">IF(ABS(V263)&gt;0.6,"Très fort",IF(ABS(V263)&gt;0.47,"Fort",IF(ABS(V263)&gt;0.35,"Modéré",IF(ABS(V263)&gt;0.25,"Faible","NS"))))</f>
        <v>Très fort</v>
      </c>
    </row>
    <row r="264" s="330" customFormat="true" ht="14.55" hidden="false" customHeight="false" outlineLevel="0" collapsed="false">
      <c r="A264" s="351"/>
      <c r="B264" s="360"/>
      <c r="C264" s="361"/>
      <c r="D264" s="361"/>
      <c r="E264" s="361"/>
      <c r="F264" s="361"/>
      <c r="G264" s="361"/>
      <c r="H264" s="361"/>
      <c r="I264" s="361"/>
      <c r="J264" s="361"/>
      <c r="K264" s="354"/>
    </row>
    <row r="265" s="330" customFormat="true" ht="14.55" hidden="false" customHeight="false" outlineLevel="0" collapsed="false">
      <c r="A265" s="351"/>
      <c r="B265" s="360"/>
      <c r="C265" s="361"/>
      <c r="D265" s="361"/>
      <c r="E265" s="361"/>
      <c r="F265" s="361"/>
      <c r="G265" s="361"/>
      <c r="H265" s="361"/>
      <c r="I265" s="361"/>
      <c r="J265" s="361"/>
      <c r="K265" s="354"/>
      <c r="X265" s="211"/>
    </row>
    <row r="266" s="330" customFormat="true" ht="15.3" hidden="false" customHeight="false" outlineLevel="0" collapsed="false">
      <c r="A266" s="351"/>
      <c r="B266" s="216" t="s">
        <v>242</v>
      </c>
      <c r="C266" s="212"/>
      <c r="D266" s="212"/>
      <c r="E266" s="212"/>
      <c r="F266" s="212"/>
      <c r="G266" s="212"/>
      <c r="H266" s="212"/>
      <c r="I266" s="212"/>
      <c r="J266" s="212"/>
      <c r="K266" s="354"/>
      <c r="X266" s="211"/>
    </row>
    <row r="267" s="330" customFormat="true" ht="30" hidden="false" customHeight="true" outlineLevel="0" collapsed="false">
      <c r="A267" s="351"/>
      <c r="B267" s="263" t="s">
        <v>97</v>
      </c>
      <c r="C267" s="233" t="s">
        <v>67</v>
      </c>
      <c r="D267" s="234" t="s">
        <v>212</v>
      </c>
      <c r="E267" s="234" t="s">
        <v>73</v>
      </c>
      <c r="F267" s="234" t="s">
        <v>76</v>
      </c>
      <c r="G267" s="234" t="s">
        <v>77</v>
      </c>
      <c r="H267" s="234" t="s">
        <v>80</v>
      </c>
      <c r="I267" s="234" t="s">
        <v>83</v>
      </c>
      <c r="J267" s="235" t="s">
        <v>86</v>
      </c>
      <c r="K267" s="354"/>
      <c r="X267" s="211"/>
    </row>
    <row r="268" s="330" customFormat="true" ht="14.55" hidden="false" customHeight="false" outlineLevel="0" collapsed="false">
      <c r="A268" s="351"/>
      <c r="B268" s="300" t="s">
        <v>115</v>
      </c>
      <c r="C268" s="284" t="n">
        <f aca="false">C150*C$170/$K$170</f>
        <v>0</v>
      </c>
      <c r="D268" s="285" t="n">
        <f aca="false">D150*D$170/$K$170</f>
        <v>0</v>
      </c>
      <c r="E268" s="285" t="n">
        <f aca="false">E150*E$170/$K$170</f>
        <v>0</v>
      </c>
      <c r="F268" s="285" t="n">
        <f aca="false">F150*F$170/$K$170</f>
        <v>0</v>
      </c>
      <c r="G268" s="285" t="n">
        <f aca="false">G150*G$170/$K$170</f>
        <v>0.00419795562475389</v>
      </c>
      <c r="H268" s="285" t="n">
        <f aca="false">H150*H$170/$K$170</f>
        <v>0</v>
      </c>
      <c r="I268" s="285" t="n">
        <f aca="false">I150*I$170/$K$170</f>
        <v>0.510917791290809</v>
      </c>
      <c r="J268" s="285" t="n">
        <f aca="false">J150*J$170/$K$170</f>
        <v>0.787474617700377</v>
      </c>
      <c r="K268" s="354"/>
      <c r="X268" s="211"/>
    </row>
    <row r="269" customFormat="false" ht="14.55" hidden="false" customHeight="false" outlineLevel="0" collapsed="false">
      <c r="A269" s="351"/>
      <c r="B269" s="238" t="s">
        <v>126</v>
      </c>
      <c r="C269" s="284" t="n">
        <f aca="false">C151*C$170/$K$170</f>
        <v>0</v>
      </c>
      <c r="D269" s="285" t="n">
        <f aca="false">D151*D$170/$K$170</f>
        <v>0</v>
      </c>
      <c r="E269" s="285" t="n">
        <f aca="false">E151*E$170/$K$170</f>
        <v>0</v>
      </c>
      <c r="F269" s="285" t="n">
        <f aca="false">F151*F$170/$K$170</f>
        <v>0</v>
      </c>
      <c r="G269" s="285" t="n">
        <f aca="false">G151*G$170/$K$170</f>
        <v>0</v>
      </c>
      <c r="H269" s="285" t="n">
        <f aca="false">H151*H$170/$K$170</f>
        <v>0.108480906376278</v>
      </c>
      <c r="I269" s="285" t="n">
        <f aca="false">I151*I$170/$K$170</f>
        <v>0.766376686936213</v>
      </c>
      <c r="J269" s="285" t="n">
        <f aca="false">J151*J$170/$K$170</f>
        <v>0.44437761081317</v>
      </c>
      <c r="K269" s="354"/>
    </row>
    <row r="270" customFormat="false" ht="14.55" hidden="false" customHeight="false" outlineLevel="0" collapsed="false">
      <c r="A270" s="351"/>
      <c r="B270" s="238" t="s">
        <v>127</v>
      </c>
      <c r="C270" s="284" t="n">
        <f aca="false">C152*C$170/$K$170</f>
        <v>0</v>
      </c>
      <c r="D270" s="285" t="n">
        <f aca="false">D152*D$170/$K$170</f>
        <v>0</v>
      </c>
      <c r="E270" s="285" t="n">
        <f aca="false">E152*E$170/$K$170</f>
        <v>0</v>
      </c>
      <c r="F270" s="285" t="n">
        <f aca="false">F152*F$170/$K$170</f>
        <v>0</v>
      </c>
      <c r="G270" s="285" t="n">
        <f aca="false">G152*G$170/$K$170</f>
        <v>0.00383929533836715</v>
      </c>
      <c r="H270" s="285" t="n">
        <f aca="false">H152*H$170/$K$170</f>
        <v>0</v>
      </c>
      <c r="I270" s="285" t="n">
        <f aca="false">I152*I$170/$K$170</f>
        <v>0.985891715422708</v>
      </c>
      <c r="J270" s="285" t="n">
        <f aca="false">J152*J$170/$K$170</f>
        <v>0.532451753161924</v>
      </c>
      <c r="K270" s="354"/>
    </row>
    <row r="271" customFormat="false" ht="14.55" hidden="false" customHeight="false" outlineLevel="0" collapsed="false">
      <c r="A271" s="351"/>
      <c r="B271" s="238" t="s">
        <v>128</v>
      </c>
      <c r="C271" s="284" t="n">
        <f aca="false">C153*C$170/$K$170</f>
        <v>0</v>
      </c>
      <c r="D271" s="285" t="n">
        <f aca="false">D153*D$170/$K$170</f>
        <v>0</v>
      </c>
      <c r="E271" s="285" t="n">
        <f aca="false">E153*E$170/$K$170</f>
        <v>0</v>
      </c>
      <c r="F271" s="285" t="n">
        <f aca="false">F153*F$170/$K$170</f>
        <v>0</v>
      </c>
      <c r="G271" s="285" t="n">
        <f aca="false">G153*G$170/$K$170</f>
        <v>0</v>
      </c>
      <c r="H271" s="285" t="n">
        <f aca="false">H153*H$170/$K$170</f>
        <v>0</v>
      </c>
      <c r="I271" s="285" t="n">
        <f aca="false">I153*I$170/$K$170</f>
        <v>0.306550674774485</v>
      </c>
      <c r="J271" s="285" t="n">
        <f aca="false">J153*J$170/$K$170</f>
        <v>0.562439441444203</v>
      </c>
      <c r="K271" s="354"/>
    </row>
    <row r="272" customFormat="false" ht="14.55" hidden="false" customHeight="false" outlineLevel="0" collapsed="false">
      <c r="A272" s="351"/>
      <c r="B272" s="238" t="s">
        <v>134</v>
      </c>
      <c r="C272" s="284" t="n">
        <f aca="false">C154*C$170/$K$170</f>
        <v>0</v>
      </c>
      <c r="D272" s="285" t="n">
        <f aca="false">D154*D$170/$K$170</f>
        <v>0</v>
      </c>
      <c r="E272" s="285" t="n">
        <f aca="false">E154*E$170/$K$170</f>
        <v>0</v>
      </c>
      <c r="F272" s="285" t="n">
        <f aca="false">F154*F$170/$K$170</f>
        <v>0</v>
      </c>
      <c r="G272" s="285" t="n">
        <f aca="false">G154*G$170/$K$170</f>
        <v>0</v>
      </c>
      <c r="H272" s="285" t="n">
        <f aca="false">H154*H$170/$K$170</f>
        <v>0</v>
      </c>
      <c r="I272" s="285" t="n">
        <f aca="false">I154*I$170/$K$170</f>
        <v>0.613101349548971</v>
      </c>
      <c r="J272" s="285" t="n">
        <f aca="false">J154*J$170/$K$170</f>
        <v>0</v>
      </c>
      <c r="K272" s="354"/>
    </row>
    <row r="273" customFormat="false" ht="14.55" hidden="false" customHeight="false" outlineLevel="0" collapsed="false">
      <c r="A273" s="351"/>
      <c r="B273" s="238" t="s">
        <v>135</v>
      </c>
      <c r="C273" s="284" t="n">
        <f aca="false">C155*C$170/$K$170</f>
        <v>0</v>
      </c>
      <c r="D273" s="285" t="n">
        <f aca="false">D155*D$170/$K$170</f>
        <v>0</v>
      </c>
      <c r="E273" s="285" t="n">
        <f aca="false">E155*E$170/$K$170</f>
        <v>0</v>
      </c>
      <c r="F273" s="285" t="n">
        <f aca="false">F155*F$170/$K$170</f>
        <v>0</v>
      </c>
      <c r="G273" s="285" t="n">
        <f aca="false">G155*G$170/$K$170</f>
        <v>0</v>
      </c>
      <c r="H273" s="285" t="n">
        <f aca="false">H155*H$170/$K$170</f>
        <v>0</v>
      </c>
      <c r="I273" s="285" t="n">
        <f aca="false">I155*I$170/$K$170</f>
        <v>0.868560245194375</v>
      </c>
      <c r="J273" s="285" t="n">
        <f aca="false">J155*J$170/$K$170</f>
        <v>0.298697268782902</v>
      </c>
      <c r="K273" s="354"/>
    </row>
    <row r="274" customFormat="false" ht="14.55" hidden="false" customHeight="false" outlineLevel="0" collapsed="false">
      <c r="A274" s="351"/>
      <c r="B274" s="238" t="s">
        <v>136</v>
      </c>
      <c r="C274" s="284" t="n">
        <f aca="false">C156*C$170/$K$170</f>
        <v>0</v>
      </c>
      <c r="D274" s="285" t="n">
        <f aca="false">D156*D$170/$K$170</f>
        <v>0</v>
      </c>
      <c r="E274" s="285" t="n">
        <f aca="false">E156*E$170/$K$170</f>
        <v>0</v>
      </c>
      <c r="F274" s="285" t="n">
        <f aca="false">F156*F$170/$K$170</f>
        <v>0</v>
      </c>
      <c r="G274" s="285" t="n">
        <f aca="false">G156*G$170/$K$170</f>
        <v>0</v>
      </c>
      <c r="H274" s="285" t="n">
        <f aca="false">H156*H$170/$K$170</f>
        <v>0</v>
      </c>
      <c r="I274" s="285" t="n">
        <f aca="false">I156*I$170/$K$170</f>
        <v>0</v>
      </c>
      <c r="J274" s="285" t="n">
        <f aca="false">J156*J$170/$K$170</f>
        <v>0.524522799010673</v>
      </c>
      <c r="K274" s="354"/>
    </row>
    <row r="275" customFormat="false" ht="14.55" hidden="false" customHeight="false" outlineLevel="0" collapsed="false">
      <c r="A275" s="351"/>
      <c r="B275" s="238" t="s">
        <v>139</v>
      </c>
      <c r="C275" s="284" t="n">
        <f aca="false">C157*C$170/$K$170</f>
        <v>0</v>
      </c>
      <c r="D275" s="285" t="n">
        <f aca="false">D157*D$170/$K$170</f>
        <v>0</v>
      </c>
      <c r="E275" s="285" t="n">
        <f aca="false">E157*E$170/$K$170</f>
        <v>0</v>
      </c>
      <c r="F275" s="285" t="n">
        <f aca="false">F157*F$170/$K$170</f>
        <v>0</v>
      </c>
      <c r="G275" s="285" t="n">
        <f aca="false">G157*G$170/$K$170</f>
        <v>0.00426316658591512</v>
      </c>
      <c r="H275" s="285" t="n">
        <f aca="false">H157*H$170/$K$170</f>
        <v>0</v>
      </c>
      <c r="I275" s="285" t="n">
        <f aca="false">I157*I$170/$K$170</f>
        <v>0.56200957041989</v>
      </c>
      <c r="J275" s="285" t="n">
        <f aca="false">J157*J$170/$K$170</f>
        <v>0.0176869723706833</v>
      </c>
      <c r="K275" s="354"/>
    </row>
    <row r="276" customFormat="false" ht="14.55" hidden="false" customHeight="false" outlineLevel="0" collapsed="false">
      <c r="A276" s="351"/>
      <c r="B276" s="238" t="s">
        <v>143</v>
      </c>
      <c r="C276" s="284" t="n">
        <f aca="false">C158*C$170/$K$170</f>
        <v>0</v>
      </c>
      <c r="D276" s="285" t="n">
        <f aca="false">D158*D$170/$K$170</f>
        <v>0</v>
      </c>
      <c r="E276" s="285" t="n">
        <f aca="false">E158*E$170/$K$170</f>
        <v>0</v>
      </c>
      <c r="F276" s="285" t="n">
        <f aca="false">F158*F$170/$K$170</f>
        <v>0</v>
      </c>
      <c r="G276" s="285" t="n">
        <f aca="false">G158*G$170/$K$170</f>
        <v>0.0490549455335319</v>
      </c>
      <c r="H276" s="285" t="n">
        <f aca="false">H158*H$170/$K$170</f>
        <v>0</v>
      </c>
      <c r="I276" s="285" t="n">
        <f aca="false">I158*I$170/$K$170</f>
        <v>0.0510917791290809</v>
      </c>
      <c r="J276" s="285" t="n">
        <f aca="false">J158*J$170/$K$170</f>
        <v>0.146044891899588</v>
      </c>
      <c r="K276" s="354"/>
      <c r="M276" s="331"/>
      <c r="N276" s="331"/>
      <c r="O276" s="331"/>
      <c r="P276" s="331"/>
      <c r="Q276" s="331"/>
      <c r="R276" s="331"/>
      <c r="S276" s="331"/>
      <c r="T276" s="332"/>
      <c r="U276" s="332"/>
      <c r="V276" s="332"/>
      <c r="W276" s="332"/>
    </row>
    <row r="277" customFormat="false" ht="14.55" hidden="false" customHeight="false" outlineLevel="0" collapsed="false">
      <c r="A277" s="351"/>
      <c r="B277" s="238" t="s">
        <v>144</v>
      </c>
      <c r="C277" s="284" t="n">
        <f aca="false">C159*C$170/$K$170</f>
        <v>0</v>
      </c>
      <c r="D277" s="285" t="n">
        <f aca="false">D159*D$170/$K$170</f>
        <v>0</v>
      </c>
      <c r="E277" s="285" t="n">
        <f aca="false">E159*E$170/$K$170</f>
        <v>0</v>
      </c>
      <c r="F277" s="285" t="n">
        <f aca="false">F159*F$170/$K$170</f>
        <v>0</v>
      </c>
      <c r="G277" s="285" t="n">
        <f aca="false">G159*G$170/$K$170</f>
        <v>0.0777559198146162</v>
      </c>
      <c r="H277" s="285" t="n">
        <f aca="false">H159*H$170/$K$170</f>
        <v>0</v>
      </c>
      <c r="I277" s="285" t="n">
        <f aca="false">I159*I$170/$K$170</f>
        <v>0.102183558258162</v>
      </c>
      <c r="J277" s="285" t="n">
        <f aca="false">J159*J$170/$K$170</f>
        <v>0.159984110727674</v>
      </c>
      <c r="K277" s="354"/>
      <c r="M277" s="331"/>
      <c r="N277" s="329"/>
      <c r="O277" s="329"/>
      <c r="P277" s="329"/>
      <c r="Q277" s="329"/>
      <c r="R277" s="329"/>
      <c r="S277" s="329"/>
      <c r="T277" s="329"/>
      <c r="U277" s="329"/>
      <c r="V277" s="334"/>
      <c r="W277" s="329"/>
    </row>
    <row r="278" customFormat="false" ht="14.55" hidden="false" customHeight="false" outlineLevel="0" collapsed="false">
      <c r="A278" s="351"/>
      <c r="B278" s="238" t="s">
        <v>145</v>
      </c>
      <c r="C278" s="284" t="n">
        <f aca="false">C160*C$170/$K$170</f>
        <v>0</v>
      </c>
      <c r="D278" s="285" t="n">
        <f aca="false">D160*D$170/$K$170</f>
        <v>0</v>
      </c>
      <c r="E278" s="285" t="n">
        <f aca="false">E160*E$170/$K$170</f>
        <v>0</v>
      </c>
      <c r="F278" s="285" t="n">
        <f aca="false">F160*F$170/$K$170</f>
        <v>0</v>
      </c>
      <c r="G278" s="285" t="n">
        <f aca="false">G160*G$170/$K$170</f>
        <v>0.0410992082718623</v>
      </c>
      <c r="H278" s="285" t="n">
        <f aca="false">H160*H$170/$K$170</f>
        <v>0</v>
      </c>
      <c r="I278" s="285" t="n">
        <f aca="false">I160*I$170/$K$170</f>
        <v>0.204367116516324</v>
      </c>
      <c r="J278" s="285" t="n">
        <f aca="false">J160*J$170/$K$170</f>
        <v>0.245052534589398</v>
      </c>
      <c r="K278" s="354"/>
      <c r="M278" s="259"/>
      <c r="N278" s="262"/>
      <c r="O278" s="262"/>
      <c r="P278" s="262"/>
      <c r="Q278" s="263"/>
      <c r="R278" s="263"/>
      <c r="S278" s="263"/>
      <c r="T278" s="338"/>
      <c r="U278" s="338"/>
      <c r="V278" s="339"/>
      <c r="W278" s="263"/>
    </row>
    <row r="279" customFormat="false" ht="14.55" hidden="false" customHeight="false" outlineLevel="0" collapsed="false">
      <c r="A279" s="351"/>
      <c r="B279" s="238" t="s">
        <v>146</v>
      </c>
      <c r="C279" s="284" t="n">
        <f aca="false">C161*C$170/$K$170</f>
        <v>0</v>
      </c>
      <c r="D279" s="285" t="n">
        <f aca="false">D161*D$170/$K$170</f>
        <v>0</v>
      </c>
      <c r="E279" s="285" t="n">
        <f aca="false">E161*E$170/$K$170</f>
        <v>0</v>
      </c>
      <c r="F279" s="285" t="n">
        <f aca="false">F161*F$170/$K$170</f>
        <v>0</v>
      </c>
      <c r="G279" s="285" t="n">
        <f aca="false">G161*G$170/$K$170</f>
        <v>0.0730362765005725</v>
      </c>
      <c r="H279" s="285" t="n">
        <f aca="false">H161*H$170/$K$170</f>
        <v>0</v>
      </c>
      <c r="I279" s="285" t="n">
        <f aca="false">I161*I$170/$K$170</f>
        <v>0.102183558258162</v>
      </c>
      <c r="J279" s="285" t="n">
        <f aca="false">J161*J$170/$K$170</f>
        <v>0.400161091589697</v>
      </c>
      <c r="K279" s="354"/>
      <c r="M279" s="259"/>
      <c r="N279" s="262"/>
      <c r="O279" s="262"/>
      <c r="P279" s="262"/>
      <c r="Q279" s="263"/>
      <c r="R279" s="263"/>
      <c r="S279" s="263"/>
      <c r="T279" s="338"/>
      <c r="U279" s="338"/>
      <c r="V279" s="339"/>
      <c r="W279" s="263"/>
    </row>
    <row r="280" customFormat="false" ht="15.3" hidden="false" customHeight="false" outlineLevel="0" collapsed="false">
      <c r="A280" s="351"/>
      <c r="B280" s="255" t="s">
        <v>147</v>
      </c>
      <c r="C280" s="362" t="n">
        <f aca="false">C162*C$170/$K$170</f>
        <v>0</v>
      </c>
      <c r="D280" s="363" t="n">
        <f aca="false">D162*D$170/$K$170</f>
        <v>0</v>
      </c>
      <c r="E280" s="363" t="n">
        <f aca="false">E162*E$170/$K$170</f>
        <v>0</v>
      </c>
      <c r="F280" s="363" t="n">
        <f aca="false">F162*F$170/$K$170</f>
        <v>0</v>
      </c>
      <c r="G280" s="363" t="n">
        <f aca="false">G162*G$170/$K$170</f>
        <v>0.0803725096312104</v>
      </c>
      <c r="H280" s="363" t="n">
        <f aca="false">H162*H$170/$K$170</f>
        <v>0.00350311213735801</v>
      </c>
      <c r="I280" s="363" t="n">
        <f aca="false">I162*I$170/$K$170</f>
        <v>0.255458895645405</v>
      </c>
      <c r="J280" s="363" t="n">
        <f aca="false">J162*J$170/$K$170</f>
        <v>0.421105412429741</v>
      </c>
      <c r="K280" s="364"/>
      <c r="M280" s="259"/>
      <c r="N280" s="262"/>
      <c r="O280" s="262"/>
      <c r="P280" s="262"/>
      <c r="Q280" s="263"/>
      <c r="R280" s="263"/>
      <c r="S280" s="263"/>
      <c r="T280" s="338"/>
      <c r="U280" s="338"/>
      <c r="V280" s="339"/>
      <c r="W280" s="263"/>
    </row>
    <row r="281" customFormat="false" ht="14.55" hidden="false" customHeight="false" outlineLevel="0" collapsed="false">
      <c r="J281" s="217"/>
    </row>
    <row r="282" customFormat="false" ht="14.55" hidden="false" customHeight="false" outlineLevel="0" collapsed="false">
      <c r="J282" s="217"/>
    </row>
    <row r="283" customFormat="false" ht="14.55" hidden="false" customHeight="false" outlineLevel="0" collapsed="false">
      <c r="M283" s="259"/>
      <c r="N283" s="262"/>
      <c r="O283" s="262"/>
      <c r="P283" s="262"/>
      <c r="Q283" s="263"/>
      <c r="R283" s="263"/>
      <c r="S283" s="263"/>
      <c r="T283" s="338"/>
      <c r="U283" s="338"/>
      <c r="V283" s="339"/>
      <c r="W283" s="263"/>
    </row>
    <row r="284" customFormat="false" ht="14.55" hidden="false" customHeight="false" outlineLevel="0" collapsed="false">
      <c r="M284" s="259"/>
      <c r="N284" s="262"/>
      <c r="O284" s="262"/>
      <c r="P284" s="262"/>
      <c r="Q284" s="263"/>
      <c r="R284" s="263"/>
      <c r="S284" s="263"/>
      <c r="T284" s="338"/>
      <c r="U284" s="338"/>
      <c r="V284" s="339"/>
      <c r="W284" s="263"/>
    </row>
    <row r="285" customFormat="false" ht="14.55" hidden="false" customHeight="false" outlineLevel="0" collapsed="false">
      <c r="M285" s="259"/>
      <c r="N285" s="262"/>
      <c r="O285" s="262"/>
      <c r="P285" s="262"/>
      <c r="Q285" s="263"/>
      <c r="R285" s="263"/>
      <c r="S285" s="263"/>
      <c r="T285" s="338"/>
      <c r="U285" s="338"/>
      <c r="V285" s="339"/>
      <c r="W285" s="263"/>
    </row>
    <row r="286" customFormat="false" ht="14.55" hidden="false" customHeight="false" outlineLevel="0" collapsed="false">
      <c r="M286" s="259"/>
      <c r="N286" s="262"/>
      <c r="O286" s="262"/>
      <c r="P286" s="262"/>
      <c r="Q286" s="263"/>
      <c r="R286" s="263"/>
      <c r="S286" s="263"/>
      <c r="T286" s="338"/>
      <c r="U286" s="338"/>
      <c r="V286" s="339"/>
      <c r="W286" s="263"/>
    </row>
    <row r="287" customFormat="false" ht="14.55" hidden="false" customHeight="false" outlineLevel="0" collapsed="false">
      <c r="M287" s="259"/>
      <c r="N287" s="262"/>
      <c r="O287" s="262"/>
      <c r="P287" s="262"/>
      <c r="Q287" s="263"/>
      <c r="R287" s="263"/>
      <c r="S287" s="263"/>
      <c r="T287" s="338"/>
      <c r="U287" s="338"/>
      <c r="V287" s="339"/>
      <c r="W287" s="263"/>
    </row>
    <row r="288" customFormat="false" ht="14.55" hidden="false" customHeight="false" outlineLevel="0" collapsed="false">
      <c r="M288" s="259"/>
      <c r="N288" s="262"/>
      <c r="O288" s="262"/>
      <c r="P288" s="262"/>
      <c r="Q288" s="263"/>
      <c r="R288" s="263"/>
      <c r="S288" s="263"/>
      <c r="T288" s="338"/>
      <c r="U288" s="338"/>
      <c r="V288" s="339"/>
      <c r="W288" s="263"/>
    </row>
    <row r="289" customFormat="false" ht="14.55" hidden="false" customHeight="false" outlineLevel="0" collapsed="false">
      <c r="M289" s="259"/>
      <c r="N289" s="262"/>
      <c r="O289" s="262"/>
      <c r="P289" s="262"/>
      <c r="Q289" s="263"/>
      <c r="R289" s="263"/>
      <c r="S289" s="263"/>
      <c r="T289" s="338"/>
      <c r="U289" s="338"/>
      <c r="V289" s="339"/>
      <c r="W289" s="263"/>
    </row>
  </sheetData>
  <mergeCells count="55">
    <mergeCell ref="B8:J8"/>
    <mergeCell ref="O9:Q9"/>
    <mergeCell ref="O10:Q10"/>
    <mergeCell ref="O11:Q11"/>
    <mergeCell ref="O12:Q12"/>
    <mergeCell ref="O13:Q13"/>
    <mergeCell ref="O14:Q14"/>
    <mergeCell ref="A42:A89"/>
    <mergeCell ref="M58:M59"/>
    <mergeCell ref="N58:P58"/>
    <mergeCell ref="Q58:S58"/>
    <mergeCell ref="T58:W58"/>
    <mergeCell ref="AE70:AH71"/>
    <mergeCell ref="M84:M85"/>
    <mergeCell ref="N84:P84"/>
    <mergeCell ref="Q84:S84"/>
    <mergeCell ref="T84:W84"/>
    <mergeCell ref="A93:A140"/>
    <mergeCell ref="M109:M110"/>
    <mergeCell ref="N109:P109"/>
    <mergeCell ref="Q109:S109"/>
    <mergeCell ref="T109:W109"/>
    <mergeCell ref="M136:M137"/>
    <mergeCell ref="N136:P136"/>
    <mergeCell ref="Q136:S136"/>
    <mergeCell ref="T136:W136"/>
    <mergeCell ref="B148:J148"/>
    <mergeCell ref="O149:Q149"/>
    <mergeCell ref="O150:Q150"/>
    <mergeCell ref="O151:Q151"/>
    <mergeCell ref="O152:Q152"/>
    <mergeCell ref="O153:Q153"/>
    <mergeCell ref="O154:Q154"/>
    <mergeCell ref="A182:A229"/>
    <mergeCell ref="M198:M199"/>
    <mergeCell ref="N198:P198"/>
    <mergeCell ref="Q198:S198"/>
    <mergeCell ref="T198:W198"/>
    <mergeCell ref="AE210:AH211"/>
    <mergeCell ref="M224:M225"/>
    <mergeCell ref="N224:P224"/>
    <mergeCell ref="Q224:S224"/>
    <mergeCell ref="T224:W224"/>
    <mergeCell ref="AE227:AH228"/>
    <mergeCell ref="AK228:AK229"/>
    <mergeCell ref="AL228:AM228"/>
    <mergeCell ref="A233:A280"/>
    <mergeCell ref="M249:M250"/>
    <mergeCell ref="N249:P249"/>
    <mergeCell ref="Q249:S249"/>
    <mergeCell ref="T249:W249"/>
    <mergeCell ref="M276:M277"/>
    <mergeCell ref="N276:P276"/>
    <mergeCell ref="Q276:S276"/>
    <mergeCell ref="T276:W276"/>
  </mergeCells>
  <conditionalFormatting sqref="C24:J24">
    <cfRule type="colorScale" priority="2">
      <colorScale>
        <cfvo type="min" val="0"/>
        <cfvo type="percentile" val="50"/>
        <cfvo type="max" val="0"/>
        <color rgb="FFF8696B"/>
        <color rgb="FFFCFCFF"/>
        <color rgb="FF63BE7B"/>
      </colorScale>
    </cfRule>
  </conditionalFormatting>
  <conditionalFormatting sqref="I24">
    <cfRule type="colorScale" priority="3">
      <colorScale>
        <cfvo type="min" val="0"/>
        <cfvo type="percentile" val="50"/>
        <cfvo type="max" val="0"/>
        <color rgb="FF5A8AC6"/>
        <color rgb="FFFCFCFF"/>
        <color rgb="FFF8696B"/>
      </colorScale>
    </cfRule>
  </conditionalFormatting>
  <conditionalFormatting sqref="M24">
    <cfRule type="dataBar" priority="4">
      <dataBar showValue="1" minLength="10" maxLength="90">
        <cfvo type="num" val="0"/>
        <cfvo type="num" val="5"/>
        <color rgb="FF638EC6"/>
      </dataBar>
      <extLst>
        <ext xmlns:x14="http://schemas.microsoft.com/office/spreadsheetml/2009/9/main" uri="{B025F937-C7B1-47D3-B67F-A62EFF666E3E}">
          <x14:id>{ABB263CE-BF5A-4F50-A0A2-D15C4D23F7ED}</x14:id>
        </ext>
      </extLst>
    </cfRule>
  </conditionalFormatting>
  <conditionalFormatting sqref="N24">
    <cfRule type="dataBar" priority="5">
      <dataBar showValue="1" minLength="10" maxLength="90">
        <cfvo type="num" val="0"/>
        <cfvo type="num" val="5"/>
        <color rgb="FFFFB628"/>
      </dataBar>
      <extLst>
        <ext xmlns:x14="http://schemas.microsoft.com/office/spreadsheetml/2009/9/main" uri="{B025F937-C7B1-47D3-B67F-A62EFF666E3E}">
          <x14:id>{8B5EFF10-64E5-4276-A420-AB54C074A160}</x14:id>
        </ext>
      </extLst>
    </cfRule>
  </conditionalFormatting>
  <conditionalFormatting sqref="O24">
    <cfRule type="dataBar" priority="6">
      <dataBar showValue="1" minLength="10" maxLength="90">
        <cfvo type="num" val="0"/>
        <cfvo type="num" val="5"/>
        <color rgb="FF638EC6"/>
      </dataBar>
      <extLst>
        <ext xmlns:x14="http://schemas.microsoft.com/office/spreadsheetml/2009/9/main" uri="{B025F937-C7B1-47D3-B67F-A62EFF666E3E}">
          <x14:id>{C1373B9B-BD95-4F27-AFE1-E92DA74DD5B2}</x14:id>
        </ext>
      </extLst>
    </cfRule>
  </conditionalFormatting>
  <conditionalFormatting sqref="T59">
    <cfRule type="colorScale" priority="7">
      <colorScale>
        <cfvo type="min" val="0"/>
        <cfvo type="max" val="0"/>
        <color rgb="FFF8696B"/>
        <color rgb="FFFCFCFF"/>
      </colorScale>
    </cfRule>
  </conditionalFormatting>
  <conditionalFormatting sqref="U59">
    <cfRule type="colorScale" priority="8">
      <colorScale>
        <cfvo type="min" val="0"/>
        <cfvo type="max" val="0"/>
        <color rgb="FFF8696B"/>
        <color rgb="FFFCFCFF"/>
      </colorScale>
    </cfRule>
  </conditionalFormatting>
  <conditionalFormatting sqref="T85">
    <cfRule type="colorScale" priority="9">
      <colorScale>
        <cfvo type="min" val="0"/>
        <cfvo type="max" val="0"/>
        <color rgb="FFF8696B"/>
        <color rgb="FFFCFCFF"/>
      </colorScale>
    </cfRule>
  </conditionalFormatting>
  <conditionalFormatting sqref="U85">
    <cfRule type="colorScale" priority="10">
      <colorScale>
        <cfvo type="min" val="0"/>
        <cfvo type="max" val="0"/>
        <color rgb="FFF8696B"/>
        <color rgb="FFFCFCFF"/>
      </colorScale>
    </cfRule>
  </conditionalFormatting>
  <conditionalFormatting sqref="T110">
    <cfRule type="colorScale" priority="11">
      <colorScale>
        <cfvo type="min" val="0"/>
        <cfvo type="max" val="0"/>
        <color rgb="FFF8696B"/>
        <color rgb="FFFCFCFF"/>
      </colorScale>
    </cfRule>
  </conditionalFormatting>
  <conditionalFormatting sqref="U110">
    <cfRule type="colorScale" priority="12">
      <colorScale>
        <cfvo type="min" val="0"/>
        <cfvo type="max" val="0"/>
        <color rgb="FFF8696B"/>
        <color rgb="FFFCFCFF"/>
      </colorScale>
    </cfRule>
  </conditionalFormatting>
  <conditionalFormatting sqref="T137">
    <cfRule type="colorScale" priority="13">
      <colorScale>
        <cfvo type="min" val="0"/>
        <cfvo type="max" val="0"/>
        <color rgb="FFF8696B"/>
        <color rgb="FFFCFCFF"/>
      </colorScale>
    </cfRule>
  </conditionalFormatting>
  <conditionalFormatting sqref="U137">
    <cfRule type="colorScale" priority="14">
      <colorScale>
        <cfvo type="min" val="0"/>
        <cfvo type="max" val="0"/>
        <color rgb="FFF8696B"/>
        <color rgb="FFFCFCFF"/>
      </colorScale>
    </cfRule>
  </conditionalFormatting>
  <conditionalFormatting sqref="C164:J164">
    <cfRule type="colorScale" priority="15">
      <colorScale>
        <cfvo type="min" val="0"/>
        <cfvo type="percentile" val="50"/>
        <cfvo type="max" val="0"/>
        <color rgb="FFF8696B"/>
        <color rgb="FFFCFCFF"/>
        <color rgb="FF63BE7B"/>
      </colorScale>
    </cfRule>
  </conditionalFormatting>
  <conditionalFormatting sqref="I164">
    <cfRule type="colorScale" priority="16">
      <colorScale>
        <cfvo type="min" val="0"/>
        <cfvo type="percentile" val="50"/>
        <cfvo type="max" val="0"/>
        <color rgb="FF5A8AC6"/>
        <color rgb="FFFCFCFF"/>
        <color rgb="FFF8696B"/>
      </colorScale>
    </cfRule>
  </conditionalFormatting>
  <conditionalFormatting sqref="M164">
    <cfRule type="dataBar" priority="17">
      <dataBar showValue="1" minLength="10" maxLength="90">
        <cfvo type="num" val="0"/>
        <cfvo type="num" val="5"/>
        <color rgb="FF638EC6"/>
      </dataBar>
      <extLst>
        <ext xmlns:x14="http://schemas.microsoft.com/office/spreadsheetml/2009/9/main" uri="{B025F937-C7B1-47D3-B67F-A62EFF666E3E}">
          <x14:id>{51C9D9C1-E0D8-4AEA-A63E-D3C7A15D909B}</x14:id>
        </ext>
      </extLst>
    </cfRule>
  </conditionalFormatting>
  <conditionalFormatting sqref="N164">
    <cfRule type="dataBar" priority="18">
      <dataBar showValue="1" minLength="10" maxLength="90">
        <cfvo type="num" val="0"/>
        <cfvo type="num" val="5"/>
        <color rgb="FFFFB628"/>
      </dataBar>
      <extLst>
        <ext xmlns:x14="http://schemas.microsoft.com/office/spreadsheetml/2009/9/main" uri="{B025F937-C7B1-47D3-B67F-A62EFF666E3E}">
          <x14:id>{9E251B2A-E74B-42AE-9111-C6FE325B173B}</x14:id>
        </ext>
      </extLst>
    </cfRule>
  </conditionalFormatting>
  <conditionalFormatting sqref="O164">
    <cfRule type="dataBar" priority="19">
      <dataBar showValue="1" minLength="10" maxLength="90">
        <cfvo type="num" val="0"/>
        <cfvo type="num" val="5"/>
        <color rgb="FF638EC6"/>
      </dataBar>
      <extLst>
        <ext xmlns:x14="http://schemas.microsoft.com/office/spreadsheetml/2009/9/main" uri="{B025F937-C7B1-47D3-B67F-A62EFF666E3E}">
          <x14:id>{EF7CF5AE-7FF0-4212-83E0-EA3A30F1E639}</x14:id>
        </ext>
      </extLst>
    </cfRule>
  </conditionalFormatting>
  <conditionalFormatting sqref="T199">
    <cfRule type="colorScale" priority="20">
      <colorScale>
        <cfvo type="min" val="0"/>
        <cfvo type="max" val="0"/>
        <color rgb="FFF8696B"/>
        <color rgb="FFFCFCFF"/>
      </colorScale>
    </cfRule>
  </conditionalFormatting>
  <conditionalFormatting sqref="U199">
    <cfRule type="colorScale" priority="21">
      <colorScale>
        <cfvo type="min" val="0"/>
        <cfvo type="max" val="0"/>
        <color rgb="FFF8696B"/>
        <color rgb="FFFCFCFF"/>
      </colorScale>
    </cfRule>
  </conditionalFormatting>
  <conditionalFormatting sqref="T225">
    <cfRule type="colorScale" priority="22">
      <colorScale>
        <cfvo type="min" val="0"/>
        <cfvo type="max" val="0"/>
        <color rgb="FFF8696B"/>
        <color rgb="FFFCFCFF"/>
      </colorScale>
    </cfRule>
  </conditionalFormatting>
  <conditionalFormatting sqref="U225">
    <cfRule type="colorScale" priority="23">
      <colorScale>
        <cfvo type="min" val="0"/>
        <cfvo type="max" val="0"/>
        <color rgb="FFF8696B"/>
        <color rgb="FFFCFCFF"/>
      </colorScale>
    </cfRule>
  </conditionalFormatting>
  <conditionalFormatting sqref="T250">
    <cfRule type="colorScale" priority="24">
      <colorScale>
        <cfvo type="min" val="0"/>
        <cfvo type="max" val="0"/>
        <color rgb="FFF8696B"/>
        <color rgb="FFFCFCFF"/>
      </colorScale>
    </cfRule>
  </conditionalFormatting>
  <conditionalFormatting sqref="U250">
    <cfRule type="colorScale" priority="25">
      <colorScale>
        <cfvo type="min" val="0"/>
        <cfvo type="max" val="0"/>
        <color rgb="FFF8696B"/>
        <color rgb="FFFCFCFF"/>
      </colorScale>
    </cfRule>
  </conditionalFormatting>
  <conditionalFormatting sqref="T277">
    <cfRule type="colorScale" priority="26">
      <colorScale>
        <cfvo type="min" val="0"/>
        <cfvo type="max" val="0"/>
        <color rgb="FFF8696B"/>
        <color rgb="FFFCFCFF"/>
      </colorScale>
    </cfRule>
  </conditionalFormatting>
  <conditionalFormatting sqref="U277">
    <cfRule type="colorScale" priority="27">
      <colorScale>
        <cfvo type="min" val="0"/>
        <cfvo type="max" val="0"/>
        <color rgb="FFF8696B"/>
        <color rgb="FFFCFCFF"/>
      </colorScale>
    </cfRule>
  </conditionalFormatting>
  <conditionalFormatting sqref="I10:I23">
    <cfRule type="colorScale" priority="28">
      <colorScale>
        <cfvo type="min" val="0"/>
        <cfvo type="percentile" val="50"/>
        <cfvo type="max" val="0"/>
        <color rgb="FF5A8AC6"/>
        <color rgb="FFFCFCFF"/>
        <color rgb="FFF8696B"/>
      </colorScale>
    </cfRule>
  </conditionalFormatting>
  <conditionalFormatting sqref="I150:I163">
    <cfRule type="colorScale" priority="29">
      <colorScale>
        <cfvo type="min" val="0"/>
        <cfvo type="percentile" val="50"/>
        <cfvo type="max" val="0"/>
        <color rgb="FF5A8AC6"/>
        <color rgb="FFFCFCFF"/>
        <color rgb="FFF8696B"/>
      </colorScale>
    </cfRule>
  </conditionalFormatting>
  <conditionalFormatting sqref="N86:N91">
    <cfRule type="dataBar" priority="30">
      <dataBar showValue="1" minLength="10" maxLength="90">
        <cfvo type="num" val="0"/>
        <cfvo type="num" val="5"/>
        <color rgb="FF638EC6"/>
      </dataBar>
      <extLst>
        <ext xmlns:x14="http://schemas.microsoft.com/office/spreadsheetml/2009/9/main" uri="{B025F937-C7B1-47D3-B67F-A62EFF666E3E}">
          <x14:id>{10AA3A69-90BB-4F4C-9B54-99EC39A56A80}</x14:id>
        </ext>
      </extLst>
    </cfRule>
  </conditionalFormatting>
  <conditionalFormatting sqref="N138:N140">
    <cfRule type="dataBar" priority="31">
      <dataBar showValue="1" minLength="10" maxLength="90">
        <cfvo type="num" val="0"/>
        <cfvo type="num" val="5"/>
        <color rgb="FF638EC6"/>
      </dataBar>
      <extLst>
        <ext xmlns:x14="http://schemas.microsoft.com/office/spreadsheetml/2009/9/main" uri="{B025F937-C7B1-47D3-B67F-A62EFF666E3E}">
          <x14:id>{C0827BE9-D049-4480-85A9-54ECEF473410}</x14:id>
        </ext>
      </extLst>
    </cfRule>
  </conditionalFormatting>
  <conditionalFormatting sqref="N226:N231">
    <cfRule type="dataBar" priority="32">
      <dataBar showValue="1" minLength="10" maxLength="90">
        <cfvo type="num" val="0"/>
        <cfvo type="num" val="5"/>
        <color rgb="FF638EC6"/>
      </dataBar>
      <extLst>
        <ext xmlns:x14="http://schemas.microsoft.com/office/spreadsheetml/2009/9/main" uri="{B025F937-C7B1-47D3-B67F-A62EFF666E3E}">
          <x14:id>{6A4F4156-FA28-438B-B416-A93618199876}</x14:id>
        </ext>
      </extLst>
    </cfRule>
  </conditionalFormatting>
  <conditionalFormatting sqref="N278:N280">
    <cfRule type="dataBar" priority="33">
      <dataBar showValue="1" minLength="10" maxLength="90">
        <cfvo type="num" val="0"/>
        <cfvo type="num" val="5"/>
        <color rgb="FF638EC6"/>
      </dataBar>
      <extLst>
        <ext xmlns:x14="http://schemas.microsoft.com/office/spreadsheetml/2009/9/main" uri="{B025F937-C7B1-47D3-B67F-A62EFF666E3E}">
          <x14:id>{E5106398-902B-4A29-AEE1-1125C090A07E}</x14:id>
        </ext>
      </extLst>
    </cfRule>
  </conditionalFormatting>
  <conditionalFormatting sqref="N283:N289">
    <cfRule type="dataBar" priority="34">
      <dataBar showValue="1" minLength="10" maxLength="90">
        <cfvo type="num" val="0"/>
        <cfvo type="num" val="5"/>
        <color rgb="FF638EC6"/>
      </dataBar>
      <extLst>
        <ext xmlns:x14="http://schemas.microsoft.com/office/spreadsheetml/2009/9/main" uri="{B025F937-C7B1-47D3-B67F-A62EFF666E3E}">
          <x14:id>{CF26C06A-E87B-4F44-BC70-6147F5368422}</x14:id>
        </ext>
      </extLst>
    </cfRule>
  </conditionalFormatting>
  <conditionalFormatting sqref="O86:O91">
    <cfRule type="dataBar" priority="35">
      <dataBar showValue="1" minLength="10" maxLength="90">
        <cfvo type="num" val="0"/>
        <cfvo type="num" val="5"/>
        <color rgb="FFFFB628"/>
      </dataBar>
      <extLst>
        <ext xmlns:x14="http://schemas.microsoft.com/office/spreadsheetml/2009/9/main" uri="{B025F937-C7B1-47D3-B67F-A62EFF666E3E}">
          <x14:id>{F44BB868-5DE1-4765-A7A6-175C3478265D}</x14:id>
        </ext>
      </extLst>
    </cfRule>
  </conditionalFormatting>
  <conditionalFormatting sqref="O138:O140">
    <cfRule type="dataBar" priority="36">
      <dataBar showValue="1" minLength="10" maxLength="90">
        <cfvo type="num" val="0"/>
        <cfvo type="num" val="5"/>
        <color rgb="FFFFB628"/>
      </dataBar>
      <extLst>
        <ext xmlns:x14="http://schemas.microsoft.com/office/spreadsheetml/2009/9/main" uri="{B025F937-C7B1-47D3-B67F-A62EFF666E3E}">
          <x14:id>{F8958364-5989-4BBE-A6D9-F2B9D67FFB15}</x14:id>
        </ext>
      </extLst>
    </cfRule>
  </conditionalFormatting>
  <conditionalFormatting sqref="O226:O231">
    <cfRule type="dataBar" priority="37">
      <dataBar showValue="1" minLength="10" maxLength="90">
        <cfvo type="num" val="0"/>
        <cfvo type="num" val="5"/>
        <color rgb="FFFFB628"/>
      </dataBar>
      <extLst>
        <ext xmlns:x14="http://schemas.microsoft.com/office/spreadsheetml/2009/9/main" uri="{B025F937-C7B1-47D3-B67F-A62EFF666E3E}">
          <x14:id>{644B737B-4F69-4B51-98AA-B6BEE328DA4A}</x14:id>
        </ext>
      </extLst>
    </cfRule>
  </conditionalFormatting>
  <conditionalFormatting sqref="O278:O280">
    <cfRule type="dataBar" priority="38">
      <dataBar showValue="1" minLength="10" maxLength="90">
        <cfvo type="num" val="0"/>
        <cfvo type="num" val="5"/>
        <color rgb="FFFFB628"/>
      </dataBar>
      <extLst>
        <ext xmlns:x14="http://schemas.microsoft.com/office/spreadsheetml/2009/9/main" uri="{B025F937-C7B1-47D3-B67F-A62EFF666E3E}">
          <x14:id>{E06933C5-7F9F-4097-809B-604612492B6D}</x14:id>
        </ext>
      </extLst>
    </cfRule>
  </conditionalFormatting>
  <conditionalFormatting sqref="O283:O289">
    <cfRule type="dataBar" priority="39">
      <dataBar showValue="1" minLength="10" maxLength="90">
        <cfvo type="num" val="0"/>
        <cfvo type="num" val="5"/>
        <color rgb="FFFFB628"/>
      </dataBar>
      <extLst>
        <ext xmlns:x14="http://schemas.microsoft.com/office/spreadsheetml/2009/9/main" uri="{B025F937-C7B1-47D3-B67F-A62EFF666E3E}">
          <x14:id>{311D9C5F-C628-46AF-BDA8-18D031BBD8D1}</x14:id>
        </ext>
      </extLst>
    </cfRule>
  </conditionalFormatting>
  <conditionalFormatting sqref="P60:P72">
    <cfRule type="dataBar" priority="40">
      <dataBar showValue="1" minLength="10" maxLength="90">
        <cfvo type="num" val="0"/>
        <cfvo type="num" val="5"/>
        <color rgb="FF638EC6"/>
      </dataBar>
      <extLst>
        <ext xmlns:x14="http://schemas.microsoft.com/office/spreadsheetml/2009/9/main" uri="{B025F937-C7B1-47D3-B67F-A62EFF666E3E}">
          <x14:id>{DE0015FA-F0B9-44DD-A57A-218E1593A077}</x14:id>
        </ext>
      </extLst>
    </cfRule>
  </conditionalFormatting>
  <conditionalFormatting sqref="P86:P91">
    <cfRule type="dataBar" priority="41">
      <dataBar showValue="1" minLength="10" maxLength="90">
        <cfvo type="num" val="0"/>
        <cfvo type="num" val="5"/>
        <color rgb="FF638EC6"/>
      </dataBar>
      <extLst>
        <ext xmlns:x14="http://schemas.microsoft.com/office/spreadsheetml/2009/9/main" uri="{B025F937-C7B1-47D3-B67F-A62EFF666E3E}">
          <x14:id>{F8982530-EE66-4296-BE20-B4FFA996AAD0}</x14:id>
        </ext>
      </extLst>
    </cfRule>
  </conditionalFormatting>
  <conditionalFormatting sqref="P111:P123">
    <cfRule type="dataBar" priority="42">
      <dataBar showValue="1" minLength="10" maxLength="90">
        <cfvo type="num" val="0"/>
        <cfvo type="num" val="5"/>
        <color rgb="FF638EC6"/>
      </dataBar>
      <extLst>
        <ext xmlns:x14="http://schemas.microsoft.com/office/spreadsheetml/2009/9/main" uri="{B025F937-C7B1-47D3-B67F-A62EFF666E3E}">
          <x14:id>{27B0D84C-F0AF-49B0-89F2-B4A9C2768D4B}</x14:id>
        </ext>
      </extLst>
    </cfRule>
  </conditionalFormatting>
  <conditionalFormatting sqref="P138:P140">
    <cfRule type="dataBar" priority="43">
      <dataBar showValue="1" minLength="10" maxLength="90">
        <cfvo type="num" val="0"/>
        <cfvo type="num" val="5"/>
        <color rgb="FF638EC6"/>
      </dataBar>
      <extLst>
        <ext xmlns:x14="http://schemas.microsoft.com/office/spreadsheetml/2009/9/main" uri="{B025F937-C7B1-47D3-B67F-A62EFF666E3E}">
          <x14:id>{1F504D86-91E6-447F-B03C-E144251D27AC}</x14:id>
        </ext>
      </extLst>
    </cfRule>
  </conditionalFormatting>
  <conditionalFormatting sqref="P200:P212">
    <cfRule type="dataBar" priority="44">
      <dataBar showValue="1" minLength="10" maxLength="90">
        <cfvo type="num" val="0"/>
        <cfvo type="num" val="5"/>
        <color rgb="FF638EC6"/>
      </dataBar>
      <extLst>
        <ext xmlns:x14="http://schemas.microsoft.com/office/spreadsheetml/2009/9/main" uri="{B025F937-C7B1-47D3-B67F-A62EFF666E3E}">
          <x14:id>{EB977020-2ECA-4CDE-ABF1-22A2C0C5EC94}</x14:id>
        </ext>
      </extLst>
    </cfRule>
  </conditionalFormatting>
  <conditionalFormatting sqref="P226:P231">
    <cfRule type="dataBar" priority="45">
      <dataBar showValue="1" minLength="10" maxLength="90">
        <cfvo type="num" val="0"/>
        <cfvo type="num" val="5"/>
        <color rgb="FF638EC6"/>
      </dataBar>
      <extLst>
        <ext xmlns:x14="http://schemas.microsoft.com/office/spreadsheetml/2009/9/main" uri="{B025F937-C7B1-47D3-B67F-A62EFF666E3E}">
          <x14:id>{773F729D-354D-45FA-8D9D-48B3A7ECAF56}</x14:id>
        </ext>
      </extLst>
    </cfRule>
  </conditionalFormatting>
  <conditionalFormatting sqref="P251:P263">
    <cfRule type="dataBar" priority="46">
      <dataBar showValue="1" minLength="10" maxLength="90">
        <cfvo type="num" val="0"/>
        <cfvo type="num" val="5"/>
        <color rgb="FF638EC6"/>
      </dataBar>
      <extLst>
        <ext xmlns:x14="http://schemas.microsoft.com/office/spreadsheetml/2009/9/main" uri="{B025F937-C7B1-47D3-B67F-A62EFF666E3E}">
          <x14:id>{42ECE2FA-7D70-4CED-9EB1-BBF1F96BBC2D}</x14:id>
        </ext>
      </extLst>
    </cfRule>
  </conditionalFormatting>
  <conditionalFormatting sqref="P278:P280">
    <cfRule type="dataBar" priority="47">
      <dataBar showValue="1" minLength="10" maxLength="90">
        <cfvo type="num" val="0"/>
        <cfvo type="num" val="5"/>
        <color rgb="FF638EC6"/>
      </dataBar>
      <extLst>
        <ext xmlns:x14="http://schemas.microsoft.com/office/spreadsheetml/2009/9/main" uri="{B025F937-C7B1-47D3-B67F-A62EFF666E3E}">
          <x14:id>{F955A456-F100-4492-9450-1279EC229B6B}</x14:id>
        </ext>
      </extLst>
    </cfRule>
  </conditionalFormatting>
  <conditionalFormatting sqref="P283:P289">
    <cfRule type="dataBar" priority="48">
      <dataBar showValue="1" minLength="10" maxLength="90">
        <cfvo type="num" val="0"/>
        <cfvo type="num" val="5"/>
        <color rgb="FF638EC6"/>
      </dataBar>
      <extLst>
        <ext xmlns:x14="http://schemas.microsoft.com/office/spreadsheetml/2009/9/main" uri="{B025F937-C7B1-47D3-B67F-A62EFF666E3E}">
          <x14:id>{B0F19814-9A00-4EC9-94D9-BCD8663BECEC}</x14:id>
        </ext>
      </extLst>
    </cfRule>
  </conditionalFormatting>
  <conditionalFormatting sqref="V60:V72">
    <cfRule type="colorScale" priority="49">
      <colorScale>
        <cfvo type="min" val="0"/>
        <cfvo type="num" val="0"/>
        <cfvo type="max" val="0"/>
        <color rgb="FFF8696B"/>
        <color rgb="FFFCFCFF"/>
        <color rgb="FF5A8AC6"/>
      </colorScale>
    </cfRule>
  </conditionalFormatting>
  <conditionalFormatting sqref="V86:V91">
    <cfRule type="colorScale" priority="50">
      <colorScale>
        <cfvo type="min" val="0"/>
        <cfvo type="num" val="0"/>
        <cfvo type="max" val="0"/>
        <color rgb="FFF8696B"/>
        <color rgb="FFFCFCFF"/>
        <color rgb="FF5A8AC6"/>
      </colorScale>
    </cfRule>
  </conditionalFormatting>
  <conditionalFormatting sqref="V111:V123">
    <cfRule type="colorScale" priority="51">
      <colorScale>
        <cfvo type="min" val="0"/>
        <cfvo type="num" val="0"/>
        <cfvo type="max" val="0"/>
        <color rgb="FFF8696B"/>
        <color rgb="FFFCFCFF"/>
        <color rgb="FF5A8AC6"/>
      </colorScale>
    </cfRule>
  </conditionalFormatting>
  <conditionalFormatting sqref="V138:V140">
    <cfRule type="colorScale" priority="52">
      <colorScale>
        <cfvo type="min" val="0"/>
        <cfvo type="num" val="0"/>
        <cfvo type="max" val="0"/>
        <color rgb="FFF8696B"/>
        <color rgb="FFFCFCFF"/>
        <color rgb="FF5A8AC6"/>
      </colorScale>
    </cfRule>
  </conditionalFormatting>
  <conditionalFormatting sqref="V200:V212">
    <cfRule type="colorScale" priority="53">
      <colorScale>
        <cfvo type="min" val="0"/>
        <cfvo type="num" val="0"/>
        <cfvo type="max" val="0"/>
        <color rgb="FFF8696B"/>
        <color rgb="FFFCFCFF"/>
        <color rgb="FF5A8AC6"/>
      </colorScale>
    </cfRule>
  </conditionalFormatting>
  <conditionalFormatting sqref="V226:V231">
    <cfRule type="colorScale" priority="54">
      <colorScale>
        <cfvo type="min" val="0"/>
        <cfvo type="num" val="0"/>
        <cfvo type="max" val="0"/>
        <color rgb="FFF8696B"/>
        <color rgb="FFFCFCFF"/>
        <color rgb="FF5A8AC6"/>
      </colorScale>
    </cfRule>
  </conditionalFormatting>
  <conditionalFormatting sqref="V251:V263">
    <cfRule type="colorScale" priority="55">
      <colorScale>
        <cfvo type="min" val="0"/>
        <cfvo type="num" val="0"/>
        <cfvo type="max" val="0"/>
        <color rgb="FFF8696B"/>
        <color rgb="FFFCFCFF"/>
        <color rgb="FF5A8AC6"/>
      </colorScale>
    </cfRule>
  </conditionalFormatting>
  <conditionalFormatting sqref="V278:V280">
    <cfRule type="colorScale" priority="56">
      <colorScale>
        <cfvo type="min" val="0"/>
        <cfvo type="num" val="0"/>
        <cfvo type="max" val="0"/>
        <color rgb="FFF8696B"/>
        <color rgb="FFFCFCFF"/>
        <color rgb="FF5A8AC6"/>
      </colorScale>
    </cfRule>
  </conditionalFormatting>
  <conditionalFormatting sqref="V283:V289">
    <cfRule type="colorScale" priority="57">
      <colorScale>
        <cfvo type="min" val="0"/>
        <cfvo type="num" val="0"/>
        <cfvo type="max" val="0"/>
        <color rgb="FFF8696B"/>
        <color rgb="FFFCFCFF"/>
        <color rgb="FF5A8AC6"/>
      </colorScale>
    </cfRule>
  </conditionalFormatting>
  <conditionalFormatting sqref="W60:W72">
    <cfRule type="cellIs" priority="58" operator="equal" aboveAverage="0" equalAverage="0" bottom="0" percent="0" rank="0" text="" dxfId="0">
      <formula>"NS"</formula>
    </cfRule>
    <cfRule type="cellIs" priority="59" operator="equal" aboveAverage="0" equalAverage="0" bottom="0" percent="0" rank="0" text="" dxfId="1">
      <formula>"Faible"</formula>
    </cfRule>
    <cfRule type="cellIs" priority="60" operator="equal" aboveAverage="0" equalAverage="0" bottom="0" percent="0" rank="0" text="" dxfId="2">
      <formula>"Modéré"</formula>
    </cfRule>
    <cfRule type="cellIs" priority="61" operator="equal" aboveAverage="0" equalAverage="0" bottom="0" percent="0" rank="0" text="" dxfId="3">
      <formula>"Fort"</formula>
    </cfRule>
    <cfRule type="cellIs" priority="62" operator="equal" aboveAverage="0" equalAverage="0" bottom="0" percent="0" rank="0" text="" dxfId="4">
      <formula>"Très fort"</formula>
    </cfRule>
  </conditionalFormatting>
  <conditionalFormatting sqref="W111:W123">
    <cfRule type="cellIs" priority="63" operator="equal" aboveAverage="0" equalAverage="0" bottom="0" percent="0" rank="0" text="" dxfId="0">
      <formula>"NS"</formula>
    </cfRule>
    <cfRule type="cellIs" priority="64" operator="equal" aboveAverage="0" equalAverage="0" bottom="0" percent="0" rank="0" text="" dxfId="1">
      <formula>"Faible"</formula>
    </cfRule>
    <cfRule type="cellIs" priority="65" operator="equal" aboveAverage="0" equalAverage="0" bottom="0" percent="0" rank="0" text="" dxfId="2">
      <formula>"Modéré"</formula>
    </cfRule>
    <cfRule type="cellIs" priority="66" operator="equal" aboveAverage="0" equalAverage="0" bottom="0" percent="0" rank="0" text="" dxfId="3">
      <formula>"Fort"</formula>
    </cfRule>
    <cfRule type="cellIs" priority="67" operator="equal" aboveAverage="0" equalAverage="0" bottom="0" percent="0" rank="0" text="" dxfId="4">
      <formula>"Très fort"</formula>
    </cfRule>
  </conditionalFormatting>
  <conditionalFormatting sqref="W200:W212">
    <cfRule type="cellIs" priority="68" operator="equal" aboveAverage="0" equalAverage="0" bottom="0" percent="0" rank="0" text="" dxfId="0">
      <formula>"NS"</formula>
    </cfRule>
    <cfRule type="cellIs" priority="69" operator="equal" aboveAverage="0" equalAverage="0" bottom="0" percent="0" rank="0" text="" dxfId="1">
      <formula>"Faible"</formula>
    </cfRule>
    <cfRule type="cellIs" priority="70" operator="equal" aboveAverage="0" equalAverage="0" bottom="0" percent="0" rank="0" text="" dxfId="2">
      <formula>"Modéré"</formula>
    </cfRule>
    <cfRule type="cellIs" priority="71" operator="equal" aboveAverage="0" equalAverage="0" bottom="0" percent="0" rank="0" text="" dxfId="3">
      <formula>"Fort"</formula>
    </cfRule>
    <cfRule type="cellIs" priority="72" operator="equal" aboveAverage="0" equalAverage="0" bottom="0" percent="0" rank="0" text="" dxfId="4">
      <formula>"Très fort"</formula>
    </cfRule>
  </conditionalFormatting>
  <conditionalFormatting sqref="W251:W263">
    <cfRule type="cellIs" priority="73" operator="equal" aboveAverage="0" equalAverage="0" bottom="0" percent="0" rank="0" text="" dxfId="0">
      <formula>"NS"</formula>
    </cfRule>
    <cfRule type="cellIs" priority="74" operator="equal" aboveAverage="0" equalAverage="0" bottom="0" percent="0" rank="0" text="" dxfId="1">
      <formula>"Faible"</formula>
    </cfRule>
    <cfRule type="cellIs" priority="75" operator="equal" aboveAverage="0" equalAverage="0" bottom="0" percent="0" rank="0" text="" dxfId="2">
      <formula>"Modéré"</formula>
    </cfRule>
    <cfRule type="cellIs" priority="76" operator="equal" aboveAverage="0" equalAverage="0" bottom="0" percent="0" rank="0" text="" dxfId="3">
      <formula>"Fort"</formula>
    </cfRule>
    <cfRule type="cellIs" priority="77" operator="equal" aboveAverage="0" equalAverage="0" bottom="0" percent="0" rank="0" text="" dxfId="4">
      <formula>"Très fort"</formula>
    </cfRule>
  </conditionalFormatting>
  <conditionalFormatting sqref="Z90:Z102">
    <cfRule type="colorScale" priority="78">
      <colorScale>
        <cfvo type="min" val="0"/>
        <cfvo type="num" val="0"/>
        <cfvo type="max" val="0"/>
        <color rgb="FFF8696B"/>
        <color rgb="FFFCFCFF"/>
        <color rgb="FF5A8AC6"/>
      </colorScale>
    </cfRule>
  </conditionalFormatting>
  <conditionalFormatting sqref="Z230:Z242">
    <cfRule type="colorScale" priority="79">
      <colorScale>
        <cfvo type="min" val="0"/>
        <cfvo type="num" val="0"/>
        <cfvo type="max" val="0"/>
        <color rgb="FFF8696B"/>
        <color rgb="FFFCFCFF"/>
        <color rgb="FF5A8AC6"/>
      </colorScale>
    </cfRule>
  </conditionalFormatting>
  <conditionalFormatting sqref="AA90:AA102">
    <cfRule type="colorScale" priority="80">
      <colorScale>
        <cfvo type="min" val="0"/>
        <cfvo type="num" val="0"/>
        <cfvo type="max" val="0"/>
        <color rgb="FFF8696B"/>
        <color rgb="FFFCFCFF"/>
        <color rgb="FF5A8AC6"/>
      </colorScale>
    </cfRule>
  </conditionalFormatting>
  <conditionalFormatting sqref="AA230:AA242">
    <cfRule type="colorScale" priority="81">
      <colorScale>
        <cfvo type="min" val="0"/>
        <cfvo type="num" val="0"/>
        <cfvo type="max" val="0"/>
        <color rgb="FFF8696B"/>
        <color rgb="FFFCFCFF"/>
        <color rgb="FF5A8AC6"/>
      </colorScale>
    </cfRule>
  </conditionalFormatting>
  <conditionalFormatting sqref="AF230:AF242">
    <cfRule type="colorScale" priority="82">
      <colorScale>
        <cfvo type="min" val="0"/>
        <cfvo type="num" val="0"/>
        <cfvo type="max" val="0"/>
        <color rgb="FFF8696B"/>
        <color rgb="FFFCFCFF"/>
        <color rgb="FF5A8AC6"/>
      </colorScale>
    </cfRule>
  </conditionalFormatting>
  <conditionalFormatting sqref="AH230:AH242">
    <cfRule type="colorScale" priority="83">
      <colorScale>
        <cfvo type="min" val="0"/>
        <cfvo type="num" val="0"/>
        <cfvo type="max" val="0"/>
        <color rgb="FFF8696B"/>
        <color rgb="FFFCFCFF"/>
        <color rgb="FF5A8AC6"/>
      </colorScale>
    </cfRule>
  </conditionalFormatting>
  <conditionalFormatting sqref="AL230:AL242">
    <cfRule type="cellIs" priority="84" operator="equal" aboveAverage="0" equalAverage="0" bottom="0" percent="0" rank="0" text="" dxfId="0">
      <formula>"NS"</formula>
    </cfRule>
    <cfRule type="cellIs" priority="85" operator="equal" aboveAverage="0" equalAverage="0" bottom="0" percent="0" rank="0" text="" dxfId="1">
      <formula>"Faible"</formula>
    </cfRule>
    <cfRule type="cellIs" priority="86" operator="equal" aboveAverage="0" equalAverage="0" bottom="0" percent="0" rank="0" text="" dxfId="2">
      <formula>"Modéré"</formula>
    </cfRule>
    <cfRule type="cellIs" priority="87" operator="equal" aboveAverage="0" equalAverage="0" bottom="0" percent="0" rank="0" text="" dxfId="3">
      <formula>"Fort"</formula>
    </cfRule>
    <cfRule type="cellIs" priority="88" operator="equal" aboveAverage="0" equalAverage="0" bottom="0" percent="0" rank="0" text="" dxfId="4">
      <formula>"Très fort"</formula>
    </cfRule>
  </conditionalFormatting>
  <conditionalFormatting sqref="AM230:AM242">
    <cfRule type="cellIs" priority="89" operator="equal" aboveAverage="0" equalAverage="0" bottom="0" percent="0" rank="0" text="" dxfId="0">
      <formula>"NS"</formula>
    </cfRule>
    <cfRule type="cellIs" priority="90" operator="equal" aboveAverage="0" equalAverage="0" bottom="0" percent="0" rank="0" text="" dxfId="1">
      <formula>"Faible"</formula>
    </cfRule>
    <cfRule type="cellIs" priority="91" operator="equal" aboveAverage="0" equalAverage="0" bottom="0" percent="0" rank="0" text="" dxfId="2">
      <formula>"Modéré"</formula>
    </cfRule>
    <cfRule type="cellIs" priority="92" operator="equal" aboveAverage="0" equalAverage="0" bottom="0" percent="0" rank="0" text="" dxfId="3">
      <formula>"Fort"</formula>
    </cfRule>
    <cfRule type="cellIs" priority="93" operator="equal" aboveAverage="0" equalAverage="0" bottom="0" percent="0" rank="0" text="" dxfId="4">
      <formula>"Très fort"</formula>
    </cfRule>
  </conditionalFormatting>
  <conditionalFormatting sqref="C10:J23">
    <cfRule type="colorScale" priority="94">
      <colorScale>
        <cfvo type="min" val="0"/>
        <cfvo type="percentile" val="50"/>
        <cfvo type="max" val="0"/>
        <color rgb="FFF8696B"/>
        <color rgb="FFFCFCFF"/>
        <color rgb="FF63BE7B"/>
      </colorScale>
    </cfRule>
  </conditionalFormatting>
  <conditionalFormatting sqref="C44:J56">
    <cfRule type="colorScale" priority="95">
      <colorScale>
        <cfvo type="min" val="0"/>
        <cfvo type="percentile" val="50"/>
        <cfvo type="max" val="0"/>
        <color rgb="FFF8696B"/>
        <color rgb="FFFFEB84"/>
        <color rgb="FF63BE7B"/>
      </colorScale>
    </cfRule>
  </conditionalFormatting>
  <conditionalFormatting sqref="C60:J72">
    <cfRule type="colorScale" priority="96">
      <colorScale>
        <cfvo type="min" val="0"/>
        <cfvo type="percentile" val="50"/>
        <cfvo type="max" val="0"/>
        <color rgb="FFF8696B"/>
        <color rgb="FFFFEB84"/>
        <color rgb="FF63BE7B"/>
      </colorScale>
    </cfRule>
  </conditionalFormatting>
  <conditionalFormatting sqref="N60:O72">
    <cfRule type="dataBar" priority="97">
      <dataBar showValue="1" minLength="10" maxLength="90">
        <cfvo type="num" val="0"/>
        <cfvo type="num" val="5"/>
        <color rgb="FF638EC6"/>
      </dataBar>
      <extLst>
        <ext xmlns:x14="http://schemas.microsoft.com/office/spreadsheetml/2009/9/main" uri="{B025F937-C7B1-47D3-B67F-A62EFF666E3E}">
          <x14:id>{767B98AE-2D23-4C9F-A4BC-854B918DE6B0}</x14:id>
        </ext>
      </extLst>
    </cfRule>
  </conditionalFormatting>
  <conditionalFormatting sqref="Q60:S72">
    <cfRule type="cellIs" priority="98" operator="equal" aboveAverage="0" equalAverage="0" bottom="0" percent="0" rank="0" text="" dxfId="1">
      <formula>"Très faible"</formula>
    </cfRule>
    <cfRule type="cellIs" priority="99" operator="equal" aboveAverage="0" equalAverage="0" bottom="0" percent="0" rank="0" text="" dxfId="5">
      <formula>"Faible"</formula>
    </cfRule>
    <cfRule type="cellIs" priority="100" operator="equal" aboveAverage="0" equalAverage="0" bottom="0" percent="0" rank="0" text="" dxfId="6">
      <formula>"Moyenne"</formula>
    </cfRule>
    <cfRule type="cellIs" priority="101" operator="equal" aboveAverage="0" equalAverage="0" bottom="0" percent="0" rank="0" text="" dxfId="3">
      <formula>"Forte"</formula>
    </cfRule>
    <cfRule type="cellIs" priority="102" operator="equal" aboveAverage="0" equalAverage="0" bottom="0" percent="0" rank="0" text="" dxfId="4">
      <formula>"Très forte"</formula>
    </cfRule>
  </conditionalFormatting>
  <conditionalFormatting sqref="T60:U72">
    <cfRule type="colorScale" priority="103">
      <colorScale>
        <cfvo type="min" val="0"/>
        <cfvo type="num" val="0"/>
        <cfvo type="max" val="0"/>
        <color rgb="FFF8696B"/>
        <color rgb="FFFCFCFF"/>
        <color rgb="FF5A8AC6"/>
      </colorScale>
    </cfRule>
  </conditionalFormatting>
  <conditionalFormatting sqref="C77:J89">
    <cfRule type="colorScale" priority="104">
      <colorScale>
        <cfvo type="min" val="0"/>
        <cfvo type="percentile" val="50"/>
        <cfvo type="max" val="0"/>
        <color rgb="FFF8696B"/>
        <color rgb="FFFFEB84"/>
        <color rgb="FF63BE7B"/>
      </colorScale>
    </cfRule>
  </conditionalFormatting>
  <conditionalFormatting sqref="T86:U91">
    <cfRule type="colorScale" priority="105">
      <colorScale>
        <cfvo type="min" val="0"/>
        <cfvo type="num" val="0"/>
        <cfvo type="max" val="0"/>
        <color rgb="FFF8696B"/>
        <color rgb="FFFCFCFF"/>
        <color rgb="FF5A8AC6"/>
      </colorScale>
    </cfRule>
  </conditionalFormatting>
  <conditionalFormatting sqref="C95:J107">
    <cfRule type="colorScale" priority="106">
      <colorScale>
        <cfvo type="min" val="0"/>
        <cfvo type="percentile" val="50"/>
        <cfvo type="max" val="0"/>
        <color rgb="FFF8696B"/>
        <color rgb="FFFFEB84"/>
        <color rgb="FF63BE7B"/>
      </colorScale>
    </cfRule>
  </conditionalFormatting>
  <conditionalFormatting sqref="C111:J123">
    <cfRule type="colorScale" priority="107">
      <colorScale>
        <cfvo type="min" val="0"/>
        <cfvo type="percentile" val="50"/>
        <cfvo type="max" val="0"/>
        <color rgb="FFF8696B"/>
        <color rgb="FFFFEB84"/>
        <color rgb="FF63BE7B"/>
      </colorScale>
    </cfRule>
  </conditionalFormatting>
  <conditionalFormatting sqref="N111:O123">
    <cfRule type="dataBar" priority="108">
      <dataBar showValue="1" minLength="10" maxLength="90">
        <cfvo type="num" val="0"/>
        <cfvo type="num" val="5"/>
        <color rgb="FF638EC6"/>
      </dataBar>
      <extLst>
        <ext xmlns:x14="http://schemas.microsoft.com/office/spreadsheetml/2009/9/main" uri="{B025F937-C7B1-47D3-B67F-A62EFF666E3E}">
          <x14:id>{171D614D-1B3D-4EC4-A493-891010D1CAB1}</x14:id>
        </ext>
      </extLst>
    </cfRule>
  </conditionalFormatting>
  <conditionalFormatting sqref="Q111:S123">
    <cfRule type="cellIs" priority="109" operator="equal" aboveAverage="0" equalAverage="0" bottom="0" percent="0" rank="0" text="" dxfId="1">
      <formula>"Très faible"</formula>
    </cfRule>
    <cfRule type="cellIs" priority="110" operator="equal" aboveAverage="0" equalAverage="0" bottom="0" percent="0" rank="0" text="" dxfId="5">
      <formula>"Faible"</formula>
    </cfRule>
    <cfRule type="cellIs" priority="111" operator="equal" aboveAverage="0" equalAverage="0" bottom="0" percent="0" rank="0" text="" dxfId="6">
      <formula>"Moyenne"</formula>
    </cfRule>
    <cfRule type="cellIs" priority="112" operator="equal" aboveAverage="0" equalAverage="0" bottom="0" percent="0" rank="0" text="" dxfId="3">
      <formula>"Forte"</formula>
    </cfRule>
    <cfRule type="cellIs" priority="113" operator="equal" aboveAverage="0" equalAverage="0" bottom="0" percent="0" rank="0" text="" dxfId="4">
      <formula>"Très forte"</formula>
    </cfRule>
  </conditionalFormatting>
  <conditionalFormatting sqref="T111:U123">
    <cfRule type="colorScale" priority="114">
      <colorScale>
        <cfvo type="min" val="0"/>
        <cfvo type="num" val="0"/>
        <cfvo type="max" val="0"/>
        <color rgb="FFF8696B"/>
        <color rgb="FFFCFCFF"/>
        <color rgb="FF5A8AC6"/>
      </colorScale>
    </cfRule>
  </conditionalFormatting>
  <conditionalFormatting sqref="C128:J140">
    <cfRule type="colorScale" priority="115">
      <colorScale>
        <cfvo type="min" val="0"/>
        <cfvo type="percentile" val="50"/>
        <cfvo type="max" val="0"/>
        <color rgb="FFF8696B"/>
        <color rgb="FFFFEB84"/>
        <color rgb="FF63BE7B"/>
      </colorScale>
    </cfRule>
  </conditionalFormatting>
  <conditionalFormatting sqref="T138:U140">
    <cfRule type="colorScale" priority="116">
      <colorScale>
        <cfvo type="min" val="0"/>
        <cfvo type="num" val="0"/>
        <cfvo type="max" val="0"/>
        <color rgb="FFF8696B"/>
        <color rgb="FFFCFCFF"/>
        <color rgb="FF5A8AC6"/>
      </colorScale>
    </cfRule>
  </conditionalFormatting>
  <conditionalFormatting sqref="C150:J163">
    <cfRule type="colorScale" priority="117">
      <colorScale>
        <cfvo type="min" val="0"/>
        <cfvo type="percentile" val="50"/>
        <cfvo type="max" val="0"/>
        <color rgb="FFF8696B"/>
        <color rgb="FFFCFCFF"/>
        <color rgb="FF63BE7B"/>
      </colorScale>
    </cfRule>
  </conditionalFormatting>
  <conditionalFormatting sqref="C184:J196">
    <cfRule type="colorScale" priority="118">
      <colorScale>
        <cfvo type="min" val="0"/>
        <cfvo type="percentile" val="50"/>
        <cfvo type="max" val="0"/>
        <color rgb="FFF8696B"/>
        <color rgb="FFFFEB84"/>
        <color rgb="FF63BE7B"/>
      </colorScale>
    </cfRule>
  </conditionalFormatting>
  <conditionalFormatting sqref="C200:J212">
    <cfRule type="colorScale" priority="119">
      <colorScale>
        <cfvo type="min" val="0"/>
        <cfvo type="percentile" val="50"/>
        <cfvo type="max" val="0"/>
        <color rgb="FFF8696B"/>
        <color rgb="FFFFEB84"/>
        <color rgb="FF63BE7B"/>
      </colorScale>
    </cfRule>
  </conditionalFormatting>
  <conditionalFormatting sqref="N200:O212">
    <cfRule type="dataBar" priority="120">
      <dataBar showValue="1" minLength="10" maxLength="90">
        <cfvo type="num" val="0"/>
        <cfvo type="num" val="5"/>
        <color rgb="FF638EC6"/>
      </dataBar>
      <extLst>
        <ext xmlns:x14="http://schemas.microsoft.com/office/spreadsheetml/2009/9/main" uri="{B025F937-C7B1-47D3-B67F-A62EFF666E3E}">
          <x14:id>{31B1DC25-5A94-4CC4-98B8-9DC9F0457990}</x14:id>
        </ext>
      </extLst>
    </cfRule>
  </conditionalFormatting>
  <conditionalFormatting sqref="Q200:S212">
    <cfRule type="cellIs" priority="121" operator="equal" aboveAverage="0" equalAverage="0" bottom="0" percent="0" rank="0" text="" dxfId="1">
      <formula>"Très faible"</formula>
    </cfRule>
    <cfRule type="cellIs" priority="122" operator="equal" aboveAverage="0" equalAverage="0" bottom="0" percent="0" rank="0" text="" dxfId="5">
      <formula>"Faible"</formula>
    </cfRule>
    <cfRule type="cellIs" priority="123" operator="equal" aboveAverage="0" equalAverage="0" bottom="0" percent="0" rank="0" text="" dxfId="6">
      <formula>"Moyenne"</formula>
    </cfRule>
    <cfRule type="cellIs" priority="124" operator="equal" aboveAverage="0" equalAverage="0" bottom="0" percent="0" rank="0" text="" dxfId="3">
      <formula>"Forte"</formula>
    </cfRule>
    <cfRule type="cellIs" priority="125" operator="equal" aboveAverage="0" equalAverage="0" bottom="0" percent="0" rank="0" text="" dxfId="4">
      <formula>"Très forte"</formula>
    </cfRule>
  </conditionalFormatting>
  <conditionalFormatting sqref="T200:U212">
    <cfRule type="colorScale" priority="126">
      <colorScale>
        <cfvo type="min" val="0"/>
        <cfvo type="num" val="0"/>
        <cfvo type="max" val="0"/>
        <color rgb="FFF8696B"/>
        <color rgb="FFFCFCFF"/>
        <color rgb="FF5A8AC6"/>
      </colorScale>
    </cfRule>
  </conditionalFormatting>
  <conditionalFormatting sqref="C217:J229">
    <cfRule type="colorScale" priority="127">
      <colorScale>
        <cfvo type="min" val="0"/>
        <cfvo type="percentile" val="50"/>
        <cfvo type="max" val="0"/>
        <color rgb="FFF8696B"/>
        <color rgb="FFFFEB84"/>
        <color rgb="FF63BE7B"/>
      </colorScale>
    </cfRule>
  </conditionalFormatting>
  <conditionalFormatting sqref="T226:U231">
    <cfRule type="colorScale" priority="128">
      <colorScale>
        <cfvo type="min" val="0"/>
        <cfvo type="num" val="0"/>
        <cfvo type="max" val="0"/>
        <color rgb="FFF8696B"/>
        <color rgb="FFFCFCFF"/>
        <color rgb="FF5A8AC6"/>
      </colorScale>
    </cfRule>
  </conditionalFormatting>
  <conditionalFormatting sqref="C235:J247">
    <cfRule type="colorScale" priority="129">
      <colorScale>
        <cfvo type="min" val="0"/>
        <cfvo type="percentile" val="50"/>
        <cfvo type="max" val="0"/>
        <color rgb="FFF8696B"/>
        <color rgb="FFFFEB84"/>
        <color rgb="FF63BE7B"/>
      </colorScale>
    </cfRule>
  </conditionalFormatting>
  <conditionalFormatting sqref="C251:J263">
    <cfRule type="colorScale" priority="130">
      <colorScale>
        <cfvo type="min" val="0"/>
        <cfvo type="percentile" val="50"/>
        <cfvo type="max" val="0"/>
        <color rgb="FFF8696B"/>
        <color rgb="FFFFEB84"/>
        <color rgb="FF63BE7B"/>
      </colorScale>
    </cfRule>
  </conditionalFormatting>
  <conditionalFormatting sqref="N251:O263">
    <cfRule type="dataBar" priority="131">
      <dataBar showValue="1" minLength="10" maxLength="90">
        <cfvo type="num" val="0"/>
        <cfvo type="num" val="5"/>
        <color rgb="FF638EC6"/>
      </dataBar>
      <extLst>
        <ext xmlns:x14="http://schemas.microsoft.com/office/spreadsheetml/2009/9/main" uri="{B025F937-C7B1-47D3-B67F-A62EFF666E3E}">
          <x14:id>{C0CDCB21-3050-4147-81B1-5A3BDA123097}</x14:id>
        </ext>
      </extLst>
    </cfRule>
  </conditionalFormatting>
  <conditionalFormatting sqref="Q251:S263">
    <cfRule type="cellIs" priority="132" operator="equal" aboveAverage="0" equalAverage="0" bottom="0" percent="0" rank="0" text="" dxfId="1">
      <formula>"Très faible"</formula>
    </cfRule>
    <cfRule type="cellIs" priority="133" operator="equal" aboveAverage="0" equalAverage="0" bottom="0" percent="0" rank="0" text="" dxfId="5">
      <formula>"Faible"</formula>
    </cfRule>
    <cfRule type="cellIs" priority="134" operator="equal" aboveAverage="0" equalAverage="0" bottom="0" percent="0" rank="0" text="" dxfId="6">
      <formula>"Moyenne"</formula>
    </cfRule>
    <cfRule type="cellIs" priority="135" operator="equal" aboveAverage="0" equalAverage="0" bottom="0" percent="0" rank="0" text="" dxfId="3">
      <formula>"Forte"</formula>
    </cfRule>
    <cfRule type="cellIs" priority="136" operator="equal" aboveAverage="0" equalAverage="0" bottom="0" percent="0" rank="0" text="" dxfId="4">
      <formula>"Très forte"</formula>
    </cfRule>
  </conditionalFormatting>
  <conditionalFormatting sqref="T251:U263">
    <cfRule type="colorScale" priority="137">
      <colorScale>
        <cfvo type="min" val="0"/>
        <cfvo type="num" val="0"/>
        <cfvo type="max" val="0"/>
        <color rgb="FFF8696B"/>
        <color rgb="FFFCFCFF"/>
        <color rgb="FF5A8AC6"/>
      </colorScale>
    </cfRule>
  </conditionalFormatting>
  <conditionalFormatting sqref="C268:J280">
    <cfRule type="colorScale" priority="138">
      <colorScale>
        <cfvo type="min" val="0"/>
        <cfvo type="percentile" val="50"/>
        <cfvo type="max" val="0"/>
        <color rgb="FFF8696B"/>
        <color rgb="FFFFEB84"/>
        <color rgb="FF63BE7B"/>
      </colorScale>
    </cfRule>
  </conditionalFormatting>
  <conditionalFormatting sqref="T278:U280">
    <cfRule type="colorScale" priority="139">
      <colorScale>
        <cfvo type="min" val="0"/>
        <cfvo type="num" val="0"/>
        <cfvo type="max" val="0"/>
        <color rgb="FFF8696B"/>
        <color rgb="FFFCFCFF"/>
        <color rgb="FF5A8AC6"/>
      </colorScale>
    </cfRule>
  </conditionalFormatting>
  <conditionalFormatting sqref="T283:U289">
    <cfRule type="colorScale" priority="140">
      <colorScale>
        <cfvo type="min" val="0"/>
        <cfvo type="num" val="0"/>
        <cfvo type="max" val="0"/>
        <color rgb="FFF8696B"/>
        <color rgb="FFFCFCFF"/>
        <color rgb="FF5A8AC6"/>
      </colorScale>
    </cfRule>
  </conditionalFormatting>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drawing r:id="rId1"/>
  <extLst>
    <ext xmlns:x14="http://schemas.microsoft.com/office/spreadsheetml/2009/9/main" uri="{78C0D931-6437-407d-A8EE-F0AAD7539E65}">
      <x14:conditionalFormattings>
        <x14:conditionalFormatting xmlns:xm="http://schemas.microsoft.com/office/excel/2006/main">
          <x14:cfRule type="dataBar" id="{ABB263CE-BF5A-4F50-A0A2-D15C4D23F7ED}">
            <x14:dataBar minLength="10" maxLength="90" axisPosition="none" gradient="true">
              <x14:cfvo type="num">
                <xm:f>0</xm:f>
              </x14:cfvo>
              <x14:cfvo type="num">
                <xm:f>5</xm:f>
              </x14:cfvo>
              <x14:negativeFillColor rgb="FF638EC6"/>
              <x14:axisColor rgb="FF000000"/>
            </x14:dataBar>
          </x14:cfRule>
          <xm:sqref>M24</xm:sqref>
        </x14:conditionalFormatting>
        <x14:conditionalFormatting xmlns:xm="http://schemas.microsoft.com/office/excel/2006/main">
          <x14:cfRule type="dataBar" id="{8B5EFF10-64E5-4276-A420-AB54C074A160}">
            <x14:dataBar minLength="10" maxLength="90" axisPosition="none" gradient="true">
              <x14:cfvo type="num">
                <xm:f>0</xm:f>
              </x14:cfvo>
              <x14:cfvo type="num">
                <xm:f>5</xm:f>
              </x14:cfvo>
              <x14:negativeFillColor rgb="FFFFB628"/>
              <x14:axisColor rgb="FF000000"/>
            </x14:dataBar>
          </x14:cfRule>
          <xm:sqref>N24</xm:sqref>
        </x14:conditionalFormatting>
        <x14:conditionalFormatting xmlns:xm="http://schemas.microsoft.com/office/excel/2006/main">
          <x14:cfRule type="dataBar" id="{C1373B9B-BD95-4F27-AFE1-E92DA74DD5B2}">
            <x14:dataBar minLength="10" maxLength="90" axisPosition="none" gradient="true">
              <x14:cfvo type="num">
                <xm:f>0</xm:f>
              </x14:cfvo>
              <x14:cfvo type="num">
                <xm:f>5</xm:f>
              </x14:cfvo>
              <x14:negativeFillColor rgb="FF638EC6"/>
              <x14:axisColor rgb="FF000000"/>
            </x14:dataBar>
          </x14:cfRule>
          <xm:sqref>O24</xm:sqref>
        </x14:conditionalFormatting>
        <x14:conditionalFormatting xmlns:xm="http://schemas.microsoft.com/office/excel/2006/main">
          <x14:cfRule type="dataBar" id="{51C9D9C1-E0D8-4AEA-A63E-D3C7A15D909B}">
            <x14:dataBar minLength="10" maxLength="90" axisPosition="none" gradient="true">
              <x14:cfvo type="num">
                <xm:f>0</xm:f>
              </x14:cfvo>
              <x14:cfvo type="num">
                <xm:f>5</xm:f>
              </x14:cfvo>
              <x14:negativeFillColor rgb="FF638EC6"/>
              <x14:axisColor rgb="FF000000"/>
            </x14:dataBar>
          </x14:cfRule>
          <xm:sqref>M164</xm:sqref>
        </x14:conditionalFormatting>
        <x14:conditionalFormatting xmlns:xm="http://schemas.microsoft.com/office/excel/2006/main">
          <x14:cfRule type="dataBar" id="{9E251B2A-E74B-42AE-9111-C6FE325B173B}">
            <x14:dataBar minLength="10" maxLength="90" axisPosition="none" gradient="true">
              <x14:cfvo type="num">
                <xm:f>0</xm:f>
              </x14:cfvo>
              <x14:cfvo type="num">
                <xm:f>5</xm:f>
              </x14:cfvo>
              <x14:negativeFillColor rgb="FFFFB628"/>
              <x14:axisColor rgb="FF000000"/>
            </x14:dataBar>
          </x14:cfRule>
          <xm:sqref>N164</xm:sqref>
        </x14:conditionalFormatting>
        <x14:conditionalFormatting xmlns:xm="http://schemas.microsoft.com/office/excel/2006/main">
          <x14:cfRule type="dataBar" id="{EF7CF5AE-7FF0-4212-83E0-EA3A30F1E639}">
            <x14:dataBar minLength="10" maxLength="90" axisPosition="none" gradient="true">
              <x14:cfvo type="num">
                <xm:f>0</xm:f>
              </x14:cfvo>
              <x14:cfvo type="num">
                <xm:f>5</xm:f>
              </x14:cfvo>
              <x14:negativeFillColor rgb="FF638EC6"/>
              <x14:axisColor rgb="FF000000"/>
            </x14:dataBar>
          </x14:cfRule>
          <xm:sqref>O164</xm:sqref>
        </x14:conditionalFormatting>
        <x14:conditionalFormatting xmlns:xm="http://schemas.microsoft.com/office/excel/2006/main">
          <x14:cfRule type="dataBar" id="{10AA3A69-90BB-4F4C-9B54-99EC39A56A80}">
            <x14:dataBar minLength="10" maxLength="90" axisPosition="none" gradient="true">
              <x14:cfvo type="num">
                <xm:f>0</xm:f>
              </x14:cfvo>
              <x14:cfvo type="num">
                <xm:f>5</xm:f>
              </x14:cfvo>
              <x14:negativeFillColor rgb="FF638EC6"/>
              <x14:axisColor rgb="FF000000"/>
            </x14:dataBar>
          </x14:cfRule>
          <xm:sqref>N86:N91</xm:sqref>
        </x14:conditionalFormatting>
        <x14:conditionalFormatting xmlns:xm="http://schemas.microsoft.com/office/excel/2006/main">
          <x14:cfRule type="dataBar" id="{C0827BE9-D049-4480-85A9-54ECEF473410}">
            <x14:dataBar minLength="10" maxLength="90" axisPosition="none" gradient="true">
              <x14:cfvo type="num">
                <xm:f>0</xm:f>
              </x14:cfvo>
              <x14:cfvo type="num">
                <xm:f>5</xm:f>
              </x14:cfvo>
              <x14:negativeFillColor rgb="FF638EC6"/>
              <x14:axisColor rgb="FF000000"/>
            </x14:dataBar>
          </x14:cfRule>
          <xm:sqref>N138:N140</xm:sqref>
        </x14:conditionalFormatting>
        <x14:conditionalFormatting xmlns:xm="http://schemas.microsoft.com/office/excel/2006/main">
          <x14:cfRule type="dataBar" id="{6A4F4156-FA28-438B-B416-A93618199876}">
            <x14:dataBar minLength="10" maxLength="90" axisPosition="none" gradient="true">
              <x14:cfvo type="num">
                <xm:f>0</xm:f>
              </x14:cfvo>
              <x14:cfvo type="num">
                <xm:f>5</xm:f>
              </x14:cfvo>
              <x14:negativeFillColor rgb="FF638EC6"/>
              <x14:axisColor rgb="FF000000"/>
            </x14:dataBar>
          </x14:cfRule>
          <xm:sqref>N226:N231</xm:sqref>
        </x14:conditionalFormatting>
        <x14:conditionalFormatting xmlns:xm="http://schemas.microsoft.com/office/excel/2006/main">
          <x14:cfRule type="dataBar" id="{E5106398-902B-4A29-AEE1-1125C090A07E}">
            <x14:dataBar minLength="10" maxLength="90" axisPosition="none" gradient="true">
              <x14:cfvo type="num">
                <xm:f>0</xm:f>
              </x14:cfvo>
              <x14:cfvo type="num">
                <xm:f>5</xm:f>
              </x14:cfvo>
              <x14:negativeFillColor rgb="FF638EC6"/>
              <x14:axisColor rgb="FF000000"/>
            </x14:dataBar>
          </x14:cfRule>
          <xm:sqref>N278:N280</xm:sqref>
        </x14:conditionalFormatting>
        <x14:conditionalFormatting xmlns:xm="http://schemas.microsoft.com/office/excel/2006/main">
          <x14:cfRule type="dataBar" id="{CF26C06A-E87B-4F44-BC70-6147F5368422}">
            <x14:dataBar minLength="10" maxLength="90" axisPosition="none" gradient="true">
              <x14:cfvo type="num">
                <xm:f>0</xm:f>
              </x14:cfvo>
              <x14:cfvo type="num">
                <xm:f>5</xm:f>
              </x14:cfvo>
              <x14:negativeFillColor rgb="FF638EC6"/>
              <x14:axisColor rgb="FF000000"/>
            </x14:dataBar>
          </x14:cfRule>
          <xm:sqref>N283:N289</xm:sqref>
        </x14:conditionalFormatting>
        <x14:conditionalFormatting xmlns:xm="http://schemas.microsoft.com/office/excel/2006/main">
          <x14:cfRule type="dataBar" id="{F44BB868-5DE1-4765-A7A6-175C3478265D}">
            <x14:dataBar minLength="10" maxLength="90" axisPosition="none" gradient="true">
              <x14:cfvo type="num">
                <xm:f>0</xm:f>
              </x14:cfvo>
              <x14:cfvo type="num">
                <xm:f>5</xm:f>
              </x14:cfvo>
              <x14:negativeFillColor rgb="FFFFB628"/>
              <x14:axisColor rgb="FF000000"/>
            </x14:dataBar>
          </x14:cfRule>
          <xm:sqref>O86:O91</xm:sqref>
        </x14:conditionalFormatting>
        <x14:conditionalFormatting xmlns:xm="http://schemas.microsoft.com/office/excel/2006/main">
          <x14:cfRule type="dataBar" id="{F8958364-5989-4BBE-A6D9-F2B9D67FFB15}">
            <x14:dataBar minLength="10" maxLength="90" axisPosition="none" gradient="true">
              <x14:cfvo type="num">
                <xm:f>0</xm:f>
              </x14:cfvo>
              <x14:cfvo type="num">
                <xm:f>5</xm:f>
              </x14:cfvo>
              <x14:negativeFillColor rgb="FFFFB628"/>
              <x14:axisColor rgb="FF000000"/>
            </x14:dataBar>
          </x14:cfRule>
          <xm:sqref>O138:O140</xm:sqref>
        </x14:conditionalFormatting>
        <x14:conditionalFormatting xmlns:xm="http://schemas.microsoft.com/office/excel/2006/main">
          <x14:cfRule type="dataBar" id="{644B737B-4F69-4B51-98AA-B6BEE328DA4A}">
            <x14:dataBar minLength="10" maxLength="90" axisPosition="none" gradient="true">
              <x14:cfvo type="num">
                <xm:f>0</xm:f>
              </x14:cfvo>
              <x14:cfvo type="num">
                <xm:f>5</xm:f>
              </x14:cfvo>
              <x14:negativeFillColor rgb="FFFFB628"/>
              <x14:axisColor rgb="FF000000"/>
            </x14:dataBar>
          </x14:cfRule>
          <xm:sqref>O226:O231</xm:sqref>
        </x14:conditionalFormatting>
        <x14:conditionalFormatting xmlns:xm="http://schemas.microsoft.com/office/excel/2006/main">
          <x14:cfRule type="dataBar" id="{E06933C5-7F9F-4097-809B-604612492B6D}">
            <x14:dataBar minLength="10" maxLength="90" axisPosition="none" gradient="true">
              <x14:cfvo type="num">
                <xm:f>0</xm:f>
              </x14:cfvo>
              <x14:cfvo type="num">
                <xm:f>5</xm:f>
              </x14:cfvo>
              <x14:negativeFillColor rgb="FFFFB628"/>
              <x14:axisColor rgb="FF000000"/>
            </x14:dataBar>
          </x14:cfRule>
          <xm:sqref>O278:O280</xm:sqref>
        </x14:conditionalFormatting>
        <x14:conditionalFormatting xmlns:xm="http://schemas.microsoft.com/office/excel/2006/main">
          <x14:cfRule type="dataBar" id="{311D9C5F-C628-46AF-BDA8-18D031BBD8D1}">
            <x14:dataBar minLength="10" maxLength="90" axisPosition="none" gradient="true">
              <x14:cfvo type="num">
                <xm:f>0</xm:f>
              </x14:cfvo>
              <x14:cfvo type="num">
                <xm:f>5</xm:f>
              </x14:cfvo>
              <x14:negativeFillColor rgb="FFFFB628"/>
              <x14:axisColor rgb="FF000000"/>
            </x14:dataBar>
          </x14:cfRule>
          <xm:sqref>O283:O289</xm:sqref>
        </x14:conditionalFormatting>
        <x14:conditionalFormatting xmlns:xm="http://schemas.microsoft.com/office/excel/2006/main">
          <x14:cfRule type="dataBar" id="{DE0015FA-F0B9-44DD-A57A-218E1593A077}">
            <x14:dataBar minLength="10" maxLength="90" axisPosition="none" gradient="true">
              <x14:cfvo type="num">
                <xm:f>0</xm:f>
              </x14:cfvo>
              <x14:cfvo type="num">
                <xm:f>5</xm:f>
              </x14:cfvo>
              <x14:negativeFillColor rgb="FF638EC6"/>
              <x14:axisColor rgb="FF000000"/>
            </x14:dataBar>
          </x14:cfRule>
          <xm:sqref>P60:P72</xm:sqref>
        </x14:conditionalFormatting>
        <x14:conditionalFormatting xmlns:xm="http://schemas.microsoft.com/office/excel/2006/main">
          <x14:cfRule type="dataBar" id="{F8982530-EE66-4296-BE20-B4FFA996AAD0}">
            <x14:dataBar minLength="10" maxLength="90" axisPosition="none" gradient="true">
              <x14:cfvo type="num">
                <xm:f>0</xm:f>
              </x14:cfvo>
              <x14:cfvo type="num">
                <xm:f>5</xm:f>
              </x14:cfvo>
              <x14:negativeFillColor rgb="FF638EC6"/>
              <x14:axisColor rgb="FF000000"/>
            </x14:dataBar>
          </x14:cfRule>
          <xm:sqref>P86:P91</xm:sqref>
        </x14:conditionalFormatting>
        <x14:conditionalFormatting xmlns:xm="http://schemas.microsoft.com/office/excel/2006/main">
          <x14:cfRule type="dataBar" id="{27B0D84C-F0AF-49B0-89F2-B4A9C2768D4B}">
            <x14:dataBar minLength="10" maxLength="90" axisPosition="none" gradient="true">
              <x14:cfvo type="num">
                <xm:f>0</xm:f>
              </x14:cfvo>
              <x14:cfvo type="num">
                <xm:f>5</xm:f>
              </x14:cfvo>
              <x14:negativeFillColor rgb="FF638EC6"/>
              <x14:axisColor rgb="FF000000"/>
            </x14:dataBar>
          </x14:cfRule>
          <xm:sqref>P111:P123</xm:sqref>
        </x14:conditionalFormatting>
        <x14:conditionalFormatting xmlns:xm="http://schemas.microsoft.com/office/excel/2006/main">
          <x14:cfRule type="dataBar" id="{1F504D86-91E6-447F-B03C-E144251D27AC}">
            <x14:dataBar minLength="10" maxLength="90" axisPosition="none" gradient="true">
              <x14:cfvo type="num">
                <xm:f>0</xm:f>
              </x14:cfvo>
              <x14:cfvo type="num">
                <xm:f>5</xm:f>
              </x14:cfvo>
              <x14:negativeFillColor rgb="FF638EC6"/>
              <x14:axisColor rgb="FF000000"/>
            </x14:dataBar>
          </x14:cfRule>
          <xm:sqref>P138:P140</xm:sqref>
        </x14:conditionalFormatting>
        <x14:conditionalFormatting xmlns:xm="http://schemas.microsoft.com/office/excel/2006/main">
          <x14:cfRule type="dataBar" id="{EB977020-2ECA-4CDE-ABF1-22A2C0C5EC94}">
            <x14:dataBar minLength="10" maxLength="90" axisPosition="none" gradient="true">
              <x14:cfvo type="num">
                <xm:f>0</xm:f>
              </x14:cfvo>
              <x14:cfvo type="num">
                <xm:f>5</xm:f>
              </x14:cfvo>
              <x14:negativeFillColor rgb="FF638EC6"/>
              <x14:axisColor rgb="FF000000"/>
            </x14:dataBar>
          </x14:cfRule>
          <xm:sqref>P200:P212</xm:sqref>
        </x14:conditionalFormatting>
        <x14:conditionalFormatting xmlns:xm="http://schemas.microsoft.com/office/excel/2006/main">
          <x14:cfRule type="dataBar" id="{773F729D-354D-45FA-8D9D-48B3A7ECAF56}">
            <x14:dataBar minLength="10" maxLength="90" axisPosition="none" gradient="true">
              <x14:cfvo type="num">
                <xm:f>0</xm:f>
              </x14:cfvo>
              <x14:cfvo type="num">
                <xm:f>5</xm:f>
              </x14:cfvo>
              <x14:negativeFillColor rgb="FF638EC6"/>
              <x14:axisColor rgb="FF000000"/>
            </x14:dataBar>
          </x14:cfRule>
          <xm:sqref>P226:P231</xm:sqref>
        </x14:conditionalFormatting>
        <x14:conditionalFormatting xmlns:xm="http://schemas.microsoft.com/office/excel/2006/main">
          <x14:cfRule type="dataBar" id="{42ECE2FA-7D70-4CED-9EB1-BBF1F96BBC2D}">
            <x14:dataBar minLength="10" maxLength="90" axisPosition="none" gradient="true">
              <x14:cfvo type="num">
                <xm:f>0</xm:f>
              </x14:cfvo>
              <x14:cfvo type="num">
                <xm:f>5</xm:f>
              </x14:cfvo>
              <x14:negativeFillColor rgb="FF638EC6"/>
              <x14:axisColor rgb="FF000000"/>
            </x14:dataBar>
          </x14:cfRule>
          <xm:sqref>P251:P263</xm:sqref>
        </x14:conditionalFormatting>
        <x14:conditionalFormatting xmlns:xm="http://schemas.microsoft.com/office/excel/2006/main">
          <x14:cfRule type="dataBar" id="{F955A456-F100-4492-9450-1279EC229B6B}">
            <x14:dataBar minLength="10" maxLength="90" axisPosition="none" gradient="true">
              <x14:cfvo type="num">
                <xm:f>0</xm:f>
              </x14:cfvo>
              <x14:cfvo type="num">
                <xm:f>5</xm:f>
              </x14:cfvo>
              <x14:negativeFillColor rgb="FF638EC6"/>
              <x14:axisColor rgb="FF000000"/>
            </x14:dataBar>
          </x14:cfRule>
          <xm:sqref>P278:P280</xm:sqref>
        </x14:conditionalFormatting>
        <x14:conditionalFormatting xmlns:xm="http://schemas.microsoft.com/office/excel/2006/main">
          <x14:cfRule type="dataBar" id="{B0F19814-9A00-4EC9-94D9-BCD8663BECEC}">
            <x14:dataBar minLength="10" maxLength="90" axisPosition="none" gradient="true">
              <x14:cfvo type="num">
                <xm:f>0</xm:f>
              </x14:cfvo>
              <x14:cfvo type="num">
                <xm:f>5</xm:f>
              </x14:cfvo>
              <x14:negativeFillColor rgb="FF638EC6"/>
              <x14:axisColor rgb="FF000000"/>
            </x14:dataBar>
          </x14:cfRule>
          <xm:sqref>P283:P289</xm:sqref>
        </x14:conditionalFormatting>
        <x14:conditionalFormatting xmlns:xm="http://schemas.microsoft.com/office/excel/2006/main">
          <x14:cfRule type="dataBar" id="{767B98AE-2D23-4C9F-A4BC-854B918DE6B0}">
            <x14:dataBar minLength="10" maxLength="90" axisPosition="none" gradient="true">
              <x14:cfvo type="num">
                <xm:f>0</xm:f>
              </x14:cfvo>
              <x14:cfvo type="num">
                <xm:f>5</xm:f>
              </x14:cfvo>
              <x14:negativeFillColor rgb="FF638EC6"/>
              <x14:axisColor rgb="FF000000"/>
            </x14:dataBar>
          </x14:cfRule>
          <xm:sqref>N60:O72</xm:sqref>
        </x14:conditionalFormatting>
        <x14:conditionalFormatting xmlns:xm="http://schemas.microsoft.com/office/excel/2006/main">
          <x14:cfRule type="dataBar" id="{171D614D-1B3D-4EC4-A493-891010D1CAB1}">
            <x14:dataBar minLength="10" maxLength="90" axisPosition="none" gradient="true">
              <x14:cfvo type="num">
                <xm:f>0</xm:f>
              </x14:cfvo>
              <x14:cfvo type="num">
                <xm:f>5</xm:f>
              </x14:cfvo>
              <x14:negativeFillColor rgb="FF638EC6"/>
              <x14:axisColor rgb="FF000000"/>
            </x14:dataBar>
          </x14:cfRule>
          <xm:sqref>N111:O123</xm:sqref>
        </x14:conditionalFormatting>
        <x14:conditionalFormatting xmlns:xm="http://schemas.microsoft.com/office/excel/2006/main">
          <x14:cfRule type="dataBar" id="{31B1DC25-5A94-4CC4-98B8-9DC9F0457990}">
            <x14:dataBar minLength="10" maxLength="90" axisPosition="none" gradient="true">
              <x14:cfvo type="num">
                <xm:f>0</xm:f>
              </x14:cfvo>
              <x14:cfvo type="num">
                <xm:f>5</xm:f>
              </x14:cfvo>
              <x14:negativeFillColor rgb="FF638EC6"/>
              <x14:axisColor rgb="FF000000"/>
            </x14:dataBar>
          </x14:cfRule>
          <xm:sqref>N200:O212</xm:sqref>
        </x14:conditionalFormatting>
        <x14:conditionalFormatting xmlns:xm="http://schemas.microsoft.com/office/excel/2006/main">
          <x14:cfRule type="dataBar" id="{C0CDCB21-3050-4147-81B1-5A3BDA123097}">
            <x14:dataBar minLength="10" maxLength="90" axisPosition="none" gradient="true">
              <x14:cfvo type="num">
                <xm:f>0</xm:f>
              </x14:cfvo>
              <x14:cfvo type="num">
                <xm:f>5</xm:f>
              </x14:cfvo>
              <x14:negativeFillColor rgb="FF638EC6"/>
              <x14:axisColor rgb="FF000000"/>
            </x14:dataBar>
          </x14:cfRule>
          <xm:sqref>N251:O263</xm:sqref>
        </x14:conditionalFormatting>
      </x14:conditionalFormattings>
    </ext>
  </extLst>
</worksheet>
</file>

<file path=xl/worksheets/sheet7.xml><?xml version="1.0" encoding="utf-8"?>
<worksheet xmlns="http://schemas.openxmlformats.org/spreadsheetml/2006/main" xmlns:r="http://schemas.openxmlformats.org/officeDocument/2006/relationships">
  <sheetPr filterMode="false">
    <pageSetUpPr fitToPage="false"/>
  </sheetPr>
  <dimension ref="A1:AH137"/>
  <sheetViews>
    <sheetView showFormulas="false" showGridLines="fals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RowHeight="14.55" zeroHeight="false" outlineLevelRow="0" outlineLevelCol="0"/>
  <cols>
    <col collapsed="false" customWidth="true" hidden="false" outlineLevel="0" max="1" min="1" style="211" width="29.1"/>
    <col collapsed="false" customWidth="true" hidden="false" outlineLevel="0" max="2" min="2" style="211" width="49.11"/>
    <col collapsed="false" customWidth="true" hidden="false" outlineLevel="0" max="10" min="3" style="212" width="13.55"/>
    <col collapsed="false" customWidth="true" hidden="false" outlineLevel="0" max="12" min="11" style="211" width="12.88"/>
    <col collapsed="false" customWidth="true" hidden="false" outlineLevel="0" max="13" min="13" style="211" width="48.88"/>
    <col collapsed="false" customWidth="true" hidden="false" outlineLevel="0" max="19" min="14" style="211" width="13.44"/>
    <col collapsed="false" customWidth="true" hidden="false" outlineLevel="0" max="23" min="20" style="211" width="13.67"/>
    <col collapsed="false" customWidth="true" hidden="false" outlineLevel="0" max="24" min="24" style="211" width="9.44"/>
    <col collapsed="false" customWidth="true" hidden="false" outlineLevel="0" max="25" min="25" style="211" width="43.44"/>
    <col collapsed="false" customWidth="true" hidden="false" outlineLevel="0" max="27" min="26" style="211" width="19.56"/>
    <col collapsed="false" customWidth="true" hidden="false" outlineLevel="0" max="28" min="28" style="211" width="15.88"/>
    <col collapsed="false" customWidth="true" hidden="false" outlineLevel="0" max="29" min="29" style="211" width="84.33"/>
    <col collapsed="false" customWidth="true" hidden="false" outlineLevel="0" max="31" min="30" style="211" width="20.33"/>
    <col collapsed="false" customWidth="true" hidden="false" outlineLevel="0" max="32" min="32" style="211" width="10.99"/>
    <col collapsed="false" customWidth="true" hidden="false" outlineLevel="0" max="33" min="33" style="211" width="52.44"/>
    <col collapsed="false" customWidth="true" hidden="false" outlineLevel="0" max="36" min="34" style="211" width="10.99"/>
    <col collapsed="false" customWidth="true" hidden="false" outlineLevel="0" max="37" min="37" style="211" width="56.33"/>
    <col collapsed="false" customWidth="true" hidden="false" outlineLevel="0" max="39" min="38" style="211" width="23.01"/>
    <col collapsed="false" customWidth="true" hidden="false" outlineLevel="0" max="1025" min="40" style="211" width="10.99"/>
  </cols>
  <sheetData>
    <row r="1" s="214" customFormat="true" ht="19.7" hidden="false" customHeight="false" outlineLevel="0" collapsed="false">
      <c r="A1" s="213" t="s">
        <v>181</v>
      </c>
      <c r="C1" s="215"/>
      <c r="D1" s="215"/>
      <c r="E1" s="215"/>
      <c r="F1" s="215"/>
      <c r="G1" s="215"/>
      <c r="H1" s="215"/>
      <c r="I1" s="215"/>
      <c r="J1" s="215"/>
    </row>
    <row r="2" customFormat="false" ht="14.55" hidden="false" customHeight="false" outlineLevel="0" collapsed="false">
      <c r="B2" s="216"/>
      <c r="J2" s="217"/>
    </row>
    <row r="3" customFormat="false" ht="14.55" hidden="false" customHeight="false" outlineLevel="0" collapsed="false">
      <c r="B3" s="216"/>
      <c r="J3" s="217"/>
    </row>
    <row r="4" customFormat="false" ht="18.4" hidden="false" customHeight="false" outlineLevel="0" collapsed="false">
      <c r="A4" s="398" t="s">
        <v>258</v>
      </c>
      <c r="J4" s="217"/>
    </row>
    <row r="5" s="220" customFormat="true" ht="27" hidden="false" customHeight="true" outlineLevel="0" collapsed="false">
      <c r="A5" s="219" t="s">
        <v>259</v>
      </c>
      <c r="C5" s="221"/>
      <c r="D5" s="222"/>
      <c r="E5" s="223"/>
      <c r="F5" s="223"/>
      <c r="G5" s="223"/>
      <c r="H5" s="223"/>
      <c r="I5" s="223"/>
      <c r="J5" s="223"/>
      <c r="K5" s="224"/>
      <c r="L5" s="224"/>
    </row>
    <row r="6" customFormat="false" ht="30" hidden="false" customHeight="true" outlineLevel="0" collapsed="false">
      <c r="A6" s="365" t="s">
        <v>260</v>
      </c>
    </row>
    <row r="7" customFormat="false" ht="30" hidden="false" customHeight="true" outlineLevel="0" collapsed="false">
      <c r="A7" s="1" t="s">
        <v>175</v>
      </c>
      <c r="I7" s="1"/>
    </row>
    <row r="8" customFormat="false" ht="19.15" hidden="false" customHeight="true" outlineLevel="0" collapsed="false">
      <c r="B8" s="230" t="s">
        <v>261</v>
      </c>
      <c r="C8" s="230"/>
      <c r="D8" s="230"/>
      <c r="E8" s="230"/>
      <c r="F8" s="230"/>
      <c r="G8" s="230"/>
      <c r="H8" s="230"/>
      <c r="I8" s="230"/>
      <c r="J8" s="230"/>
      <c r="K8" s="231"/>
      <c r="L8" s="231"/>
    </row>
    <row r="9" customFormat="false" ht="32.25" hidden="false" customHeight="true" outlineLevel="0" collapsed="false">
      <c r="B9" s="232" t="s">
        <v>97</v>
      </c>
      <c r="C9" s="279" t="s">
        <v>67</v>
      </c>
      <c r="D9" s="280" t="s">
        <v>212</v>
      </c>
      <c r="E9" s="280" t="s">
        <v>73</v>
      </c>
      <c r="F9" s="280" t="s">
        <v>76</v>
      </c>
      <c r="G9" s="280" t="s">
        <v>77</v>
      </c>
      <c r="H9" s="280" t="s">
        <v>80</v>
      </c>
      <c r="I9" s="280" t="s">
        <v>83</v>
      </c>
      <c r="J9" s="281" t="s">
        <v>86</v>
      </c>
    </row>
    <row r="10" customFormat="false" ht="14.55" hidden="false" customHeight="false" outlineLevel="0" collapsed="false">
      <c r="B10" s="238" t="s">
        <v>115</v>
      </c>
      <c r="C10" s="239" t="n">
        <f aca="false">'[1]4-Evaluation-Service-Condition'!N60</f>
        <v>5</v>
      </c>
      <c r="D10" s="399" t="n">
        <f aca="false">'[1]4-Evaluation-Service-Condition'!O60</f>
        <v>3.35536396728725</v>
      </c>
      <c r="E10" s="399" t="n">
        <f aca="false">'[1]4-Evaluation-Service-Condition'!P60</f>
        <v>2.82293333333333</v>
      </c>
      <c r="F10" s="399" t="n">
        <f aca="false">'[1]4-Evaluation-Service-Condition'!Q60</f>
        <v>0</v>
      </c>
      <c r="G10" s="399" t="n">
        <f aca="false">'[1]4-Evaluation-Service-Condition'!R60</f>
        <v>0.0343333333333333</v>
      </c>
      <c r="H10" s="399" t="n">
        <f aca="false">'[1]4-Evaluation-Service-Condition'!S60</f>
        <v>0</v>
      </c>
      <c r="I10" s="399" t="n">
        <f aca="false">'[1]4-Evaluation-Service-Condition'!T60</f>
        <v>1</v>
      </c>
      <c r="J10" s="400" t="n">
        <f aca="false">'[1]4-Evaluation-Service-Condition'!U60</f>
        <v>2.9</v>
      </c>
    </row>
    <row r="11" customFormat="false" ht="14.55" hidden="false" customHeight="false" outlineLevel="0" collapsed="false">
      <c r="B11" s="238" t="s">
        <v>126</v>
      </c>
      <c r="C11" s="401" t="n">
        <f aca="false">'[1]4-Evaluation-Service-Condition'!N61</f>
        <v>4.75565133777085</v>
      </c>
      <c r="D11" s="402" t="n">
        <f aca="false">'[1]4-Evaluation-Service-Condition'!O61</f>
        <v>4.35536396728725</v>
      </c>
      <c r="E11" s="402" t="n">
        <f aca="false">'[1]4-Evaluation-Service-Condition'!P61</f>
        <v>2.01046690610157</v>
      </c>
      <c r="F11" s="402" t="n">
        <f aca="false">'[1]4-Evaluation-Service-Condition'!Q61</f>
        <v>0</v>
      </c>
      <c r="G11" s="402" t="n">
        <f aca="false">'[1]4-Evaluation-Service-Condition'!R61</f>
        <v>0</v>
      </c>
      <c r="H11" s="402" t="n">
        <f aca="false">'[1]4-Evaluation-Service-Condition'!S61</f>
        <v>1.13868378132371</v>
      </c>
      <c r="I11" s="402" t="n">
        <f aca="false">'[1]4-Evaluation-Service-Condition'!T61</f>
        <v>1.5</v>
      </c>
      <c r="J11" s="403" t="n">
        <f aca="false">'[1]4-Evaluation-Service-Condition'!U61</f>
        <v>1.63649093239539</v>
      </c>
    </row>
    <row r="12" customFormat="false" ht="14.55" hidden="false" customHeight="false" outlineLevel="0" collapsed="false">
      <c r="B12" s="238" t="s">
        <v>127</v>
      </c>
      <c r="C12" s="401" t="n">
        <f aca="false">'[1]4-Evaluation-Service-Condition'!N62</f>
        <v>3.63173333333333</v>
      </c>
      <c r="D12" s="402" t="n">
        <f aca="false">'[1]4-Evaluation-Service-Condition'!O62</f>
        <v>2.92793333333333</v>
      </c>
      <c r="E12" s="402" t="n">
        <f aca="false">'[1]4-Evaluation-Service-Condition'!P62</f>
        <v>1.31904210692349</v>
      </c>
      <c r="F12" s="402" t="n">
        <f aca="false">'[1]4-Evaluation-Service-Condition'!Q62</f>
        <v>0</v>
      </c>
      <c r="G12" s="402" t="n">
        <f aca="false">'[1]4-Evaluation-Service-Condition'!R62</f>
        <v>0.0314</v>
      </c>
      <c r="H12" s="402" t="n">
        <f aca="false">'[1]4-Evaluation-Service-Condition'!S62</f>
        <v>0</v>
      </c>
      <c r="I12" s="402" t="n">
        <f aca="false">'[1]4-Evaluation-Service-Condition'!T62</f>
        <v>1.92964843313031</v>
      </c>
      <c r="J12" s="403" t="n">
        <f aca="false">'[1]4-Evaluation-Service-Condition'!U62</f>
        <v>1.96083791078723</v>
      </c>
    </row>
    <row r="13" customFormat="false" ht="14.55" hidden="false" customHeight="false" outlineLevel="0" collapsed="false">
      <c r="B13" s="238" t="s">
        <v>128</v>
      </c>
      <c r="C13" s="401" t="n">
        <f aca="false">'[1]4-Evaluation-Service-Condition'!N63</f>
        <v>4.1726</v>
      </c>
      <c r="D13" s="402" t="n">
        <f aca="false">'[1]4-Evaluation-Service-Condition'!O63</f>
        <v>3.19466666666667</v>
      </c>
      <c r="E13" s="402" t="n">
        <f aca="false">'[1]4-Evaluation-Service-Condition'!P63</f>
        <v>1.98258643004236</v>
      </c>
      <c r="F13" s="402" t="n">
        <f aca="false">'[1]4-Evaluation-Service-Condition'!Q63</f>
        <v>0</v>
      </c>
      <c r="G13" s="402" t="n">
        <f aca="false">'[1]4-Evaluation-Service-Condition'!R63</f>
        <v>0</v>
      </c>
      <c r="H13" s="402" t="n">
        <f aca="false">'[1]4-Evaluation-Service-Condition'!S63</f>
        <v>0</v>
      </c>
      <c r="I13" s="402" t="n">
        <f aca="false">'[1]4-Evaluation-Service-Condition'!T63</f>
        <v>0.6</v>
      </c>
      <c r="J13" s="403" t="n">
        <f aca="false">'[1]4-Evaluation-Service-Condition'!U63</f>
        <v>2.07127232234016</v>
      </c>
    </row>
    <row r="14" customFormat="false" ht="14.55" hidden="false" customHeight="false" outlineLevel="0" collapsed="false">
      <c r="B14" s="238" t="s">
        <v>134</v>
      </c>
      <c r="C14" s="401" t="n">
        <f aca="false">'[1]4-Evaluation-Service-Condition'!N64</f>
        <v>1.63275845544736</v>
      </c>
      <c r="D14" s="402" t="n">
        <f aca="false">'[1]4-Evaluation-Service-Condition'!O64</f>
        <v>3.8092</v>
      </c>
      <c r="E14" s="402" t="n">
        <f aca="false">'[1]4-Evaluation-Service-Condition'!P64</f>
        <v>0</v>
      </c>
      <c r="F14" s="402" t="n">
        <f aca="false">'[1]4-Evaluation-Service-Condition'!Q64</f>
        <v>0</v>
      </c>
      <c r="G14" s="402" t="n">
        <f aca="false">'[1]4-Evaluation-Service-Condition'!R64</f>
        <v>0</v>
      </c>
      <c r="H14" s="402" t="n">
        <f aca="false">'[1]4-Evaluation-Service-Condition'!S64</f>
        <v>0</v>
      </c>
      <c r="I14" s="402" t="n">
        <f aca="false">'[1]4-Evaluation-Service-Condition'!T64</f>
        <v>1.2</v>
      </c>
      <c r="J14" s="403" t="n">
        <f aca="false">'[1]4-Evaluation-Service-Condition'!U64</f>
        <v>0</v>
      </c>
    </row>
    <row r="15" customFormat="false" ht="14.55" hidden="false" customHeight="false" outlineLevel="0" collapsed="false">
      <c r="B15" s="238" t="s">
        <v>135</v>
      </c>
      <c r="C15" s="401" t="n">
        <f aca="false">'[1]4-Evaluation-Service-Condition'!N65</f>
        <v>5</v>
      </c>
      <c r="D15" s="402" t="n">
        <f aca="false">'[1]4-Evaluation-Service-Condition'!O65</f>
        <v>3.44291093253173</v>
      </c>
      <c r="E15" s="402" t="n">
        <f aca="false">'[1]4-Evaluation-Service-Condition'!P65</f>
        <v>1.19557350028439</v>
      </c>
      <c r="F15" s="402" t="n">
        <f aca="false">'[1]4-Evaluation-Service-Condition'!Q65</f>
        <v>0</v>
      </c>
      <c r="G15" s="402" t="n">
        <f aca="false">'[1]4-Evaluation-Service-Condition'!R65</f>
        <v>0</v>
      </c>
      <c r="H15" s="402" t="n">
        <f aca="false">'[1]4-Evaluation-Service-Condition'!S65</f>
        <v>0</v>
      </c>
      <c r="I15" s="402" t="n">
        <f aca="false">'[1]4-Evaluation-Service-Condition'!T65</f>
        <v>1.7</v>
      </c>
      <c r="J15" s="403" t="n">
        <f aca="false">'[1]4-Evaluation-Service-Condition'!U65</f>
        <v>1.1</v>
      </c>
    </row>
    <row r="16" customFormat="false" ht="14.55" hidden="false" customHeight="false" outlineLevel="0" collapsed="false">
      <c r="B16" s="238" t="s">
        <v>136</v>
      </c>
      <c r="C16" s="401" t="n">
        <f aca="false">'[1]4-Evaluation-Service-Condition'!N66</f>
        <v>5</v>
      </c>
      <c r="D16" s="402" t="n">
        <f aca="false">'[1]4-Evaluation-Service-Condition'!O66</f>
        <v>3.72872767765984</v>
      </c>
      <c r="E16" s="402" t="n">
        <f aca="false">'[1]4-Evaluation-Service-Condition'!P66</f>
        <v>1.84478645661331</v>
      </c>
      <c r="F16" s="402" t="n">
        <f aca="false">'[1]4-Evaluation-Service-Condition'!Q66</f>
        <v>0</v>
      </c>
      <c r="G16" s="402" t="n">
        <f aca="false">'[1]4-Evaluation-Service-Condition'!R66</f>
        <v>0</v>
      </c>
      <c r="H16" s="402" t="n">
        <f aca="false">'[1]4-Evaluation-Service-Condition'!S66</f>
        <v>0</v>
      </c>
      <c r="I16" s="402" t="n">
        <f aca="false">'[1]4-Evaluation-Service-Condition'!T66</f>
        <v>0</v>
      </c>
      <c r="J16" s="403" t="n">
        <f aca="false">'[1]4-Evaluation-Service-Condition'!U66</f>
        <v>1.9316382813366</v>
      </c>
    </row>
    <row r="17" customFormat="false" ht="14.55" hidden="false" customHeight="false" outlineLevel="0" collapsed="false">
      <c r="B17" s="238" t="s">
        <v>139</v>
      </c>
      <c r="C17" s="401" t="n">
        <f aca="false">'[1]4-Evaluation-Service-Condition'!N67</f>
        <v>3.01006943689515</v>
      </c>
      <c r="D17" s="402" t="n">
        <f aca="false">'[1]4-Evaluation-Service-Condition'!O67</f>
        <v>3.4684</v>
      </c>
      <c r="E17" s="402" t="n">
        <f aca="false">'[1]4-Evaluation-Service-Condition'!P67</f>
        <v>0.253965673434349</v>
      </c>
      <c r="F17" s="402" t="n">
        <f aca="false">'[1]4-Evaluation-Service-Condition'!Q67</f>
        <v>0</v>
      </c>
      <c r="G17" s="402" t="n">
        <f aca="false">'[1]4-Evaluation-Service-Condition'!R67</f>
        <v>0.0348666666666667</v>
      </c>
      <c r="H17" s="402" t="n">
        <f aca="false">'[1]4-Evaluation-Service-Condition'!S67</f>
        <v>0</v>
      </c>
      <c r="I17" s="402" t="n">
        <f aca="false">'[1]4-Evaluation-Service-Condition'!T67</f>
        <v>1.1</v>
      </c>
      <c r="J17" s="403" t="n">
        <f aca="false">'[1]4-Evaluation-Service-Condition'!U67</f>
        <v>0.065135077019711</v>
      </c>
    </row>
    <row r="18" customFormat="false" ht="14.55" hidden="false" customHeight="false" outlineLevel="0" collapsed="false">
      <c r="B18" s="238" t="s">
        <v>143</v>
      </c>
      <c r="C18" s="401" t="n">
        <f aca="false">'[1]4-Evaluation-Service-Condition'!N68</f>
        <v>3.85733333333333</v>
      </c>
      <c r="D18" s="402" t="n">
        <f aca="false">'[1]4-Evaluation-Service-Condition'!O68</f>
        <v>2.03353333333333</v>
      </c>
      <c r="E18" s="402" t="n">
        <f aca="false">'[1]4-Evaluation-Service-Condition'!P68</f>
        <v>0.235778103406733</v>
      </c>
      <c r="F18" s="402" t="n">
        <f aca="false">'[1]4-Evaluation-Service-Condition'!Q68</f>
        <v>0</v>
      </c>
      <c r="G18" s="402" t="n">
        <f aca="false">'[1]4-Evaluation-Service-Condition'!R68</f>
        <v>0.4012</v>
      </c>
      <c r="H18" s="402" t="n">
        <f aca="false">'[1]4-Evaluation-Service-Condition'!S68</f>
        <v>0</v>
      </c>
      <c r="I18" s="402" t="n">
        <f aca="false">'[1]4-Evaluation-Service-Condition'!T68</f>
        <v>0.1</v>
      </c>
      <c r="J18" s="403" t="n">
        <f aca="false">'[1]4-Evaluation-Service-Condition'!U68</f>
        <v>0.537833445026608</v>
      </c>
    </row>
    <row r="19" customFormat="false" ht="14.55" hidden="false" customHeight="false" outlineLevel="0" collapsed="false">
      <c r="B19" s="238" t="s">
        <v>144</v>
      </c>
      <c r="C19" s="401" t="n">
        <f aca="false">'[1]4-Evaluation-Service-Condition'!N69</f>
        <v>4.06126666666667</v>
      </c>
      <c r="D19" s="402" t="n">
        <f aca="false">'[1]4-Evaluation-Service-Condition'!O69</f>
        <v>2.3792</v>
      </c>
      <c r="E19" s="402" t="n">
        <f aca="false">'[1]4-Evaluation-Service-Condition'!P69</f>
        <v>0.322833682422318</v>
      </c>
      <c r="F19" s="402" t="n">
        <f aca="false">'[1]4-Evaluation-Service-Condition'!Q69</f>
        <v>0</v>
      </c>
      <c r="G19" s="402" t="n">
        <f aca="false">'[1]4-Evaluation-Service-Condition'!R69</f>
        <v>0.635933333333333</v>
      </c>
      <c r="H19" s="402" t="n">
        <f aca="false">'[1]4-Evaluation-Service-Condition'!S69</f>
        <v>0</v>
      </c>
      <c r="I19" s="402" t="n">
        <f aca="false">'[1]4-Evaluation-Service-Condition'!T69</f>
        <v>0.2</v>
      </c>
      <c r="J19" s="403" t="n">
        <f aca="false">'[1]4-Evaluation-Service-Condition'!U69</f>
        <v>0.589166826056077</v>
      </c>
    </row>
    <row r="20" customFormat="false" ht="14.55" hidden="false" customHeight="false" outlineLevel="0" collapsed="false">
      <c r="B20" s="238" t="s">
        <v>145</v>
      </c>
      <c r="C20" s="401" t="n">
        <f aca="false">'[1]4-Evaluation-Service-Condition'!N70</f>
        <v>4.22826666666667</v>
      </c>
      <c r="D20" s="402" t="n">
        <f aca="false">'[1]4-Evaluation-Service-Condition'!O70</f>
        <v>2.7242</v>
      </c>
      <c r="E20" s="402" t="n">
        <f aca="false">'[1]4-Evaluation-Service-Condition'!P70</f>
        <v>0.629602446439317</v>
      </c>
      <c r="F20" s="402" t="n">
        <f aca="false">'[1]4-Evaluation-Service-Condition'!Q70</f>
        <v>0</v>
      </c>
      <c r="G20" s="402" t="n">
        <f aca="false">'[1]4-Evaluation-Service-Condition'!R70</f>
        <v>0.336133333333333</v>
      </c>
      <c r="H20" s="402" t="n">
        <f aca="false">'[1]4-Evaluation-Service-Condition'!S70</f>
        <v>0</v>
      </c>
      <c r="I20" s="402" t="n">
        <f aca="false">'[1]4-Evaluation-Service-Condition'!T70</f>
        <v>0.4</v>
      </c>
      <c r="J20" s="403" t="n">
        <f aca="false">'[1]4-Evaluation-Service-Condition'!U70</f>
        <v>0.902444770073399</v>
      </c>
    </row>
    <row r="21" customFormat="false" ht="14.55" hidden="false" customHeight="false" outlineLevel="0" collapsed="false">
      <c r="B21" s="238" t="s">
        <v>146</v>
      </c>
      <c r="C21" s="401" t="n">
        <f aca="false">'[1]4-Evaluation-Service-Condition'!N71</f>
        <v>4.27285333333333</v>
      </c>
      <c r="D21" s="402" t="n">
        <f aca="false">'[1]4-Evaluation-Service-Condition'!O71</f>
        <v>1.93913333333333</v>
      </c>
      <c r="E21" s="402" t="n">
        <f aca="false">'[1]4-Evaluation-Service-Condition'!P71</f>
        <v>0.562348924983349</v>
      </c>
      <c r="F21" s="402" t="n">
        <f aca="false">'[1]4-Evaluation-Service-Condition'!Q71</f>
        <v>0</v>
      </c>
      <c r="G21" s="402" t="n">
        <f aca="false">'[1]4-Evaluation-Service-Condition'!R71</f>
        <v>0.597333333333333</v>
      </c>
      <c r="H21" s="402" t="n">
        <f aca="false">'[1]4-Evaluation-Service-Condition'!S71</f>
        <v>0</v>
      </c>
      <c r="I21" s="402" t="n">
        <f aca="false">'[1]4-Evaluation-Service-Condition'!T71</f>
        <v>0.2</v>
      </c>
      <c r="J21" s="403" t="n">
        <f aca="false">'[1]4-Evaluation-Service-Condition'!U71</f>
        <v>1.47365659733767</v>
      </c>
    </row>
    <row r="22" customFormat="false" ht="15.3" hidden="false" customHeight="false" outlineLevel="0" collapsed="false">
      <c r="B22" s="255" t="s">
        <v>147</v>
      </c>
      <c r="C22" s="404" t="n">
        <f aca="false">'[1]4-Evaluation-Service-Condition'!N72</f>
        <v>4.194</v>
      </c>
      <c r="D22" s="405" t="n">
        <f aca="false">'[1]4-Evaluation-Service-Condition'!O72</f>
        <v>2.49193333333333</v>
      </c>
      <c r="E22" s="405" t="n">
        <f aca="false">'[1]4-Evaluation-Service-Condition'!P72</f>
        <v>0.802555070714835</v>
      </c>
      <c r="F22" s="405" t="n">
        <f aca="false">'[1]4-Evaluation-Service-Condition'!Q72</f>
        <v>0</v>
      </c>
      <c r="G22" s="405" t="n">
        <f aca="false">'[1]4-Evaluation-Service-Condition'!R72</f>
        <v>0.657333333333333</v>
      </c>
      <c r="H22" s="405" t="n">
        <f aca="false">'[1]4-Evaluation-Service-Condition'!S72</f>
        <v>0.0367708669499103</v>
      </c>
      <c r="I22" s="405" t="n">
        <f aca="false">'[1]4-Evaluation-Service-Condition'!T72</f>
        <v>0.5</v>
      </c>
      <c r="J22" s="406" t="n">
        <f aca="false">'[1]4-Evaluation-Service-Condition'!U72</f>
        <v>1.55078737599502</v>
      </c>
    </row>
    <row r="23" customFormat="false" ht="14.55" hidden="false" customHeight="false" outlineLevel="0" collapsed="false">
      <c r="B23" s="259"/>
      <c r="C23" s="260"/>
      <c r="D23" s="261"/>
      <c r="E23" s="261"/>
      <c r="F23" s="261"/>
      <c r="G23" s="261"/>
      <c r="H23" s="261"/>
      <c r="I23" s="261"/>
      <c r="J23" s="261"/>
    </row>
    <row r="24" customFormat="false" ht="14.55" hidden="false" customHeight="false" outlineLevel="0" collapsed="false">
      <c r="B24" s="259"/>
      <c r="C24" s="260"/>
      <c r="D24" s="261"/>
      <c r="E24" s="261"/>
      <c r="F24" s="261"/>
      <c r="G24" s="261"/>
      <c r="H24" s="261"/>
      <c r="I24" s="261"/>
      <c r="J24" s="261"/>
    </row>
    <row r="25" customFormat="false" ht="18.4" hidden="false" customHeight="true" outlineLevel="0" collapsed="false">
      <c r="B25" s="407" t="s">
        <v>262</v>
      </c>
      <c r="C25" s="407"/>
      <c r="D25" s="407"/>
      <c r="E25" s="407"/>
      <c r="F25" s="407"/>
      <c r="G25" s="407"/>
      <c r="H25" s="407"/>
      <c r="I25" s="407"/>
      <c r="J25" s="407"/>
      <c r="K25" s="259"/>
      <c r="L25" s="259"/>
    </row>
    <row r="26" customFormat="false" ht="31.5" hidden="false" customHeight="true" outlineLevel="0" collapsed="false">
      <c r="B26" s="408" t="s">
        <v>97</v>
      </c>
      <c r="C26" s="409" t="s">
        <v>67</v>
      </c>
      <c r="D26" s="409" t="s">
        <v>212</v>
      </c>
      <c r="E26" s="409" t="s">
        <v>73</v>
      </c>
      <c r="F26" s="409" t="s">
        <v>76</v>
      </c>
      <c r="G26" s="409" t="s">
        <v>77</v>
      </c>
      <c r="H26" s="409" t="s">
        <v>80</v>
      </c>
      <c r="I26" s="409" t="s">
        <v>83</v>
      </c>
      <c r="J26" s="409" t="s">
        <v>86</v>
      </c>
      <c r="K26" s="259"/>
      <c r="L26" s="259"/>
    </row>
    <row r="27" customFormat="false" ht="14.55" hidden="false" customHeight="false" outlineLevel="0" collapsed="false">
      <c r="B27" s="410" t="s">
        <v>115</v>
      </c>
      <c r="C27" s="411" t="n">
        <f aca="false">'[1]4-Evaluation-Service-Condition'!N77</f>
        <v>4.60113333333333</v>
      </c>
      <c r="D27" s="411" t="n">
        <f aca="false">'[1]4-Evaluation-Service-Condition'!O77</f>
        <v>3.35536396728725</v>
      </c>
      <c r="E27" s="411" t="n">
        <f aca="false">'[1]4-Evaluation-Service-Condition'!P77</f>
        <v>1.65644868679215</v>
      </c>
      <c r="F27" s="411" t="n">
        <f aca="false">'[1]4-Evaluation-Service-Condition'!Q77</f>
        <v>0</v>
      </c>
      <c r="G27" s="411" t="n">
        <f aca="false">'[1]4-Evaluation-Service-Condition'!R77</f>
        <v>0.0343333333333333</v>
      </c>
      <c r="H27" s="411" t="n">
        <f aca="false">'[1]4-Evaluation-Service-Condition'!S77</f>
        <v>0.0473594179399808</v>
      </c>
      <c r="I27" s="411" t="n">
        <f aca="false">'[1]4-Evaluation-Service-Condition'!T77</f>
        <v>1</v>
      </c>
      <c r="J27" s="411" t="n">
        <f aca="false">'[1]4-Evaluation-Service-Condition'!U77</f>
        <v>2.9</v>
      </c>
      <c r="K27" s="259"/>
      <c r="L27" s="259"/>
    </row>
    <row r="28" customFormat="false" ht="14.55" hidden="false" customHeight="false" outlineLevel="0" collapsed="false">
      <c r="B28" s="410" t="s">
        <v>126</v>
      </c>
      <c r="C28" s="411" t="n">
        <f aca="false">'[1]4-Evaluation-Service-Condition'!N78</f>
        <v>4.37053333333333</v>
      </c>
      <c r="D28" s="411" t="n">
        <f aca="false">'[1]4-Evaluation-Service-Condition'!O78</f>
        <v>4.35536396728725</v>
      </c>
      <c r="E28" s="411" t="n">
        <f aca="false">'[1]4-Evaluation-Service-Condition'!P78</f>
        <v>2.01046690610157</v>
      </c>
      <c r="F28" s="411" t="n">
        <f aca="false">'[1]4-Evaluation-Service-Condition'!Q78</f>
        <v>0</v>
      </c>
      <c r="G28" s="411" t="n">
        <f aca="false">'[1]4-Evaluation-Service-Condition'!R78</f>
        <v>0</v>
      </c>
      <c r="H28" s="411" t="n">
        <f aca="false">'[1]4-Evaluation-Service-Condition'!S78</f>
        <v>1.13868378132371</v>
      </c>
      <c r="I28" s="411" t="n">
        <f aca="false">'[1]4-Evaluation-Service-Condition'!T78</f>
        <v>1.5</v>
      </c>
      <c r="J28" s="411" t="n">
        <f aca="false">'[1]4-Evaluation-Service-Condition'!U78</f>
        <v>1.63649093239539</v>
      </c>
      <c r="K28" s="259"/>
      <c r="L28" s="259"/>
    </row>
    <row r="29" customFormat="false" ht="14.55" hidden="false" customHeight="false" outlineLevel="0" collapsed="false">
      <c r="B29" s="410" t="s">
        <v>127</v>
      </c>
      <c r="C29" s="411" t="n">
        <f aca="false">'[1]4-Evaluation-Service-Condition'!N79</f>
        <v>3.63173333333333</v>
      </c>
      <c r="D29" s="411" t="n">
        <f aca="false">'[1]4-Evaluation-Service-Condition'!O79</f>
        <v>2.92793333333333</v>
      </c>
      <c r="E29" s="411" t="n">
        <f aca="false">'[1]4-Evaluation-Service-Condition'!P79</f>
        <v>1.31904210692349</v>
      </c>
      <c r="F29" s="411" t="n">
        <f aca="false">'[1]4-Evaluation-Service-Condition'!Q79</f>
        <v>0</v>
      </c>
      <c r="G29" s="411" t="n">
        <f aca="false">'[1]4-Evaluation-Service-Condition'!R79</f>
        <v>0.0314</v>
      </c>
      <c r="H29" s="411" t="n">
        <f aca="false">'[1]4-Evaluation-Service-Condition'!S79</f>
        <v>0</v>
      </c>
      <c r="I29" s="411" t="n">
        <f aca="false">'[1]4-Evaluation-Service-Condition'!T79</f>
        <v>1.92964843313031</v>
      </c>
      <c r="J29" s="411" t="n">
        <f aca="false">'[1]4-Evaluation-Service-Condition'!U79</f>
        <v>1.96083791078723</v>
      </c>
      <c r="K29" s="259"/>
      <c r="L29" s="259"/>
    </row>
    <row r="30" customFormat="false" ht="14.55" hidden="false" customHeight="false" outlineLevel="0" collapsed="false">
      <c r="B30" s="410" t="s">
        <v>128</v>
      </c>
      <c r="C30" s="411" t="n">
        <f aca="false">'[1]4-Evaluation-Service-Condition'!N80</f>
        <v>4.1726</v>
      </c>
      <c r="D30" s="411" t="n">
        <f aca="false">'[1]4-Evaluation-Service-Condition'!O80</f>
        <v>3.19466666666667</v>
      </c>
      <c r="E30" s="411" t="n">
        <f aca="false">'[1]4-Evaluation-Service-Condition'!P80</f>
        <v>1.98258643004236</v>
      </c>
      <c r="F30" s="411" t="n">
        <f aca="false">'[1]4-Evaluation-Service-Condition'!Q80</f>
        <v>0</v>
      </c>
      <c r="G30" s="411" t="n">
        <f aca="false">'[1]4-Evaluation-Service-Condition'!R80</f>
        <v>0</v>
      </c>
      <c r="H30" s="411" t="n">
        <f aca="false">'[1]4-Evaluation-Service-Condition'!S80</f>
        <v>0</v>
      </c>
      <c r="I30" s="411" t="n">
        <f aca="false">'[1]4-Evaluation-Service-Condition'!T80</f>
        <v>0.6</v>
      </c>
      <c r="J30" s="411" t="n">
        <f aca="false">'[1]4-Evaluation-Service-Condition'!U80</f>
        <v>2.07127232234016</v>
      </c>
      <c r="K30" s="259"/>
      <c r="L30" s="259"/>
    </row>
    <row r="31" customFormat="false" ht="14.55" hidden="false" customHeight="false" outlineLevel="0" collapsed="false">
      <c r="B31" s="410" t="s">
        <v>134</v>
      </c>
      <c r="C31" s="411" t="n">
        <f aca="false">'[1]4-Evaluation-Service-Condition'!N81</f>
        <v>0.9566</v>
      </c>
      <c r="D31" s="411" t="n">
        <f aca="false">'[1]4-Evaluation-Service-Condition'!O81</f>
        <v>3.8092</v>
      </c>
      <c r="E31" s="411" t="n">
        <f aca="false">'[1]4-Evaluation-Service-Condition'!P81</f>
        <v>0</v>
      </c>
      <c r="F31" s="411" t="n">
        <f aca="false">'[1]4-Evaluation-Service-Condition'!Q81</f>
        <v>0</v>
      </c>
      <c r="G31" s="411" t="n">
        <f aca="false">'[1]4-Evaluation-Service-Condition'!R81</f>
        <v>0</v>
      </c>
      <c r="H31" s="411" t="n">
        <f aca="false">'[1]4-Evaluation-Service-Condition'!S81</f>
        <v>0</v>
      </c>
      <c r="I31" s="411" t="n">
        <f aca="false">'[1]4-Evaluation-Service-Condition'!T81</f>
        <v>1.2</v>
      </c>
      <c r="J31" s="411" t="n">
        <f aca="false">'[1]4-Evaluation-Service-Condition'!U81</f>
        <v>0</v>
      </c>
      <c r="K31" s="259"/>
      <c r="L31" s="259"/>
    </row>
    <row r="32" customFormat="false" ht="14.55" hidden="false" customHeight="false" outlineLevel="0" collapsed="false">
      <c r="B32" s="410" t="s">
        <v>135</v>
      </c>
      <c r="C32" s="411" t="n">
        <f aca="false">'[1]4-Evaluation-Service-Condition'!N82</f>
        <v>3.82933333333333</v>
      </c>
      <c r="D32" s="411" t="n">
        <f aca="false">'[1]4-Evaluation-Service-Condition'!O82</f>
        <v>3.44291093253173</v>
      </c>
      <c r="E32" s="411" t="n">
        <f aca="false">'[1]4-Evaluation-Service-Condition'!P82</f>
        <v>1.19557350028439</v>
      </c>
      <c r="F32" s="411" t="n">
        <f aca="false">'[1]4-Evaluation-Service-Condition'!Q82</f>
        <v>0</v>
      </c>
      <c r="G32" s="411" t="n">
        <f aca="false">'[1]4-Evaluation-Service-Condition'!R82</f>
        <v>0</v>
      </c>
      <c r="H32" s="411" t="n">
        <f aca="false">'[1]4-Evaluation-Service-Condition'!S82</f>
        <v>0</v>
      </c>
      <c r="I32" s="411" t="n">
        <f aca="false">'[1]4-Evaluation-Service-Condition'!T82</f>
        <v>1.7</v>
      </c>
      <c r="J32" s="411" t="n">
        <f aca="false">'[1]4-Evaluation-Service-Condition'!U82</f>
        <v>1.1</v>
      </c>
      <c r="K32" s="259"/>
      <c r="L32" s="259"/>
    </row>
    <row r="33" customFormat="false" ht="14.55" hidden="false" customHeight="false" outlineLevel="0" collapsed="false">
      <c r="B33" s="410" t="s">
        <v>136</v>
      </c>
      <c r="C33" s="411" t="n">
        <f aca="false">'[1]4-Evaluation-Service-Condition'!N83</f>
        <v>3.82753333333333</v>
      </c>
      <c r="D33" s="411" t="n">
        <f aca="false">'[1]4-Evaluation-Service-Condition'!O83</f>
        <v>3.72872767765984</v>
      </c>
      <c r="E33" s="411" t="n">
        <f aca="false">'[1]4-Evaluation-Service-Condition'!P83</f>
        <v>1.84478645661331</v>
      </c>
      <c r="F33" s="411" t="n">
        <f aca="false">'[1]4-Evaluation-Service-Condition'!Q83</f>
        <v>0</v>
      </c>
      <c r="G33" s="411" t="n">
        <f aca="false">'[1]4-Evaluation-Service-Condition'!R83</f>
        <v>0</v>
      </c>
      <c r="H33" s="411" t="n">
        <f aca="false">'[1]4-Evaluation-Service-Condition'!S83</f>
        <v>0</v>
      </c>
      <c r="I33" s="411" t="n">
        <f aca="false">'[1]4-Evaluation-Service-Condition'!T83</f>
        <v>0</v>
      </c>
      <c r="J33" s="411" t="n">
        <f aca="false">'[1]4-Evaluation-Service-Condition'!U83</f>
        <v>1.9316382813366</v>
      </c>
      <c r="K33" s="259"/>
      <c r="L33" s="259"/>
    </row>
    <row r="34" customFormat="false" ht="14.55" hidden="false" customHeight="false" outlineLevel="0" collapsed="false">
      <c r="B34" s="410" t="s">
        <v>139</v>
      </c>
      <c r="C34" s="411" t="n">
        <f aca="false">'[1]4-Evaluation-Service-Condition'!N84</f>
        <v>1.51286666666667</v>
      </c>
      <c r="D34" s="411" t="n">
        <f aca="false">'[1]4-Evaluation-Service-Condition'!O84</f>
        <v>3.4684</v>
      </c>
      <c r="E34" s="411" t="n">
        <f aca="false">'[1]4-Evaluation-Service-Condition'!P84</f>
        <v>0.253965673434349</v>
      </c>
      <c r="F34" s="411" t="n">
        <f aca="false">'[1]4-Evaluation-Service-Condition'!Q84</f>
        <v>0</v>
      </c>
      <c r="G34" s="411" t="n">
        <f aca="false">'[1]4-Evaluation-Service-Condition'!R84</f>
        <v>0</v>
      </c>
      <c r="H34" s="411" t="n">
        <f aca="false">'[1]4-Evaluation-Service-Condition'!S84</f>
        <v>0</v>
      </c>
      <c r="I34" s="411" t="n">
        <f aca="false">'[1]4-Evaluation-Service-Condition'!T84</f>
        <v>1.1</v>
      </c>
      <c r="J34" s="411" t="n">
        <f aca="false">'[1]4-Evaluation-Service-Condition'!U84</f>
        <v>0.065135077019711</v>
      </c>
      <c r="K34" s="259"/>
      <c r="L34" s="259"/>
    </row>
    <row r="35" customFormat="false" ht="14.55" hidden="false" customHeight="false" outlineLevel="0" collapsed="false">
      <c r="B35" s="410" t="s">
        <v>143</v>
      </c>
      <c r="C35" s="411" t="n">
        <f aca="false">'[1]4-Evaluation-Service-Condition'!N85</f>
        <v>3.85733333333333</v>
      </c>
      <c r="D35" s="411" t="n">
        <f aca="false">'[1]4-Evaluation-Service-Condition'!O85</f>
        <v>2.03353333333333</v>
      </c>
      <c r="E35" s="411" t="n">
        <f aca="false">'[1]4-Evaluation-Service-Condition'!P85</f>
        <v>0.235778103406733</v>
      </c>
      <c r="F35" s="411" t="n">
        <f aca="false">'[1]4-Evaluation-Service-Condition'!Q85</f>
        <v>0</v>
      </c>
      <c r="G35" s="411" t="n">
        <f aca="false">'[1]4-Evaluation-Service-Condition'!R85</f>
        <v>0</v>
      </c>
      <c r="H35" s="411" t="n">
        <f aca="false">'[1]4-Evaluation-Service-Condition'!S85</f>
        <v>0</v>
      </c>
      <c r="I35" s="411" t="n">
        <f aca="false">'[1]4-Evaluation-Service-Condition'!T85</f>
        <v>0.1</v>
      </c>
      <c r="J35" s="411" t="n">
        <f aca="false">'[1]4-Evaluation-Service-Condition'!U85</f>
        <v>0.537833445026608</v>
      </c>
      <c r="K35" s="259"/>
      <c r="L35" s="259"/>
      <c r="T35" s="263"/>
      <c r="U35" s="263"/>
    </row>
    <row r="36" customFormat="false" ht="14.55" hidden="false" customHeight="false" outlineLevel="0" collapsed="false">
      <c r="B36" s="410" t="s">
        <v>144</v>
      </c>
      <c r="C36" s="411" t="n">
        <f aca="false">'[1]4-Evaluation-Service-Condition'!N86</f>
        <v>4.06126666666667</v>
      </c>
      <c r="D36" s="411" t="n">
        <f aca="false">'[1]4-Evaluation-Service-Condition'!O86</f>
        <v>2.3792</v>
      </c>
      <c r="E36" s="411" t="n">
        <f aca="false">'[1]4-Evaluation-Service-Condition'!P86</f>
        <v>0.322833682422318</v>
      </c>
      <c r="F36" s="411" t="n">
        <f aca="false">'[1]4-Evaluation-Service-Condition'!Q86</f>
        <v>0</v>
      </c>
      <c r="G36" s="411" t="n">
        <f aca="false">'[1]4-Evaluation-Service-Condition'!R86</f>
        <v>0</v>
      </c>
      <c r="H36" s="411" t="n">
        <f aca="false">'[1]4-Evaluation-Service-Condition'!S86</f>
        <v>0</v>
      </c>
      <c r="I36" s="411" t="n">
        <f aca="false">'[1]4-Evaluation-Service-Condition'!T86</f>
        <v>0.2</v>
      </c>
      <c r="J36" s="411" t="n">
        <f aca="false">'[1]4-Evaluation-Service-Condition'!U86</f>
        <v>0.589166826056077</v>
      </c>
      <c r="K36" s="259"/>
      <c r="L36" s="259"/>
      <c r="M36" s="262"/>
      <c r="N36" s="262"/>
      <c r="O36" s="262"/>
      <c r="P36" s="263"/>
      <c r="Q36" s="263"/>
      <c r="R36" s="263"/>
      <c r="S36" s="263"/>
      <c r="T36" s="263"/>
      <c r="U36" s="263"/>
    </row>
    <row r="37" customFormat="false" ht="14.55" hidden="false" customHeight="false" outlineLevel="0" collapsed="false">
      <c r="B37" s="410" t="s">
        <v>145</v>
      </c>
      <c r="C37" s="411" t="n">
        <f aca="false">'[1]4-Evaluation-Service-Condition'!N87</f>
        <v>4.22826666666667</v>
      </c>
      <c r="D37" s="411" t="n">
        <f aca="false">'[1]4-Evaluation-Service-Condition'!O87</f>
        <v>2.7242</v>
      </c>
      <c r="E37" s="411" t="n">
        <f aca="false">'[1]4-Evaluation-Service-Condition'!P87</f>
        <v>0.629602446439317</v>
      </c>
      <c r="F37" s="411" t="n">
        <f aca="false">'[1]4-Evaluation-Service-Condition'!Q87</f>
        <v>0</v>
      </c>
      <c r="G37" s="411" t="n">
        <f aca="false">'[1]4-Evaluation-Service-Condition'!R87</f>
        <v>0</v>
      </c>
      <c r="H37" s="411" t="n">
        <f aca="false">'[1]4-Evaluation-Service-Condition'!S87</f>
        <v>0</v>
      </c>
      <c r="I37" s="411" t="n">
        <f aca="false">'[1]4-Evaluation-Service-Condition'!T87</f>
        <v>0.4</v>
      </c>
      <c r="J37" s="411" t="n">
        <f aca="false">'[1]4-Evaluation-Service-Condition'!U87</f>
        <v>0.902444770073399</v>
      </c>
      <c r="K37" s="259"/>
      <c r="L37" s="259"/>
      <c r="M37" s="262"/>
      <c r="N37" s="262"/>
      <c r="O37" s="262"/>
      <c r="P37" s="263"/>
      <c r="Q37" s="263"/>
      <c r="R37" s="263"/>
      <c r="S37" s="263"/>
      <c r="T37" s="263"/>
      <c r="U37" s="263"/>
    </row>
    <row r="38" customFormat="false" ht="14.55" hidden="false" customHeight="false" outlineLevel="0" collapsed="false">
      <c r="B38" s="410" t="s">
        <v>146</v>
      </c>
      <c r="C38" s="411" t="n">
        <f aca="false">'[1]4-Evaluation-Service-Condition'!N88</f>
        <v>4.27285333333333</v>
      </c>
      <c r="D38" s="411" t="n">
        <f aca="false">'[1]4-Evaluation-Service-Condition'!O88</f>
        <v>1.93913333333333</v>
      </c>
      <c r="E38" s="411" t="n">
        <f aca="false">'[1]4-Evaluation-Service-Condition'!P88</f>
        <v>0.562348924983349</v>
      </c>
      <c r="F38" s="411" t="n">
        <f aca="false">'[1]4-Evaluation-Service-Condition'!Q88</f>
        <v>0</v>
      </c>
      <c r="G38" s="411" t="n">
        <f aca="false">'[1]4-Evaluation-Service-Condition'!R88</f>
        <v>0</v>
      </c>
      <c r="H38" s="411" t="n">
        <f aca="false">'[1]4-Evaluation-Service-Condition'!S88</f>
        <v>0</v>
      </c>
      <c r="I38" s="411" t="n">
        <f aca="false">'[1]4-Evaluation-Service-Condition'!T88</f>
        <v>0.2</v>
      </c>
      <c r="J38" s="411" t="n">
        <f aca="false">'[1]4-Evaluation-Service-Condition'!U88</f>
        <v>1.47365659733767</v>
      </c>
      <c r="K38" s="259"/>
      <c r="L38" s="259"/>
      <c r="M38" s="262"/>
      <c r="N38" s="262"/>
      <c r="O38" s="262"/>
      <c r="P38" s="263"/>
      <c r="Q38" s="263"/>
      <c r="R38" s="263"/>
      <c r="S38" s="263"/>
      <c r="T38" s="263"/>
      <c r="U38" s="263"/>
    </row>
    <row r="39" customFormat="false" ht="14.55" hidden="false" customHeight="false" outlineLevel="0" collapsed="false">
      <c r="B39" s="410" t="s">
        <v>147</v>
      </c>
      <c r="C39" s="411" t="n">
        <f aca="false">'[1]4-Evaluation-Service-Condition'!N89</f>
        <v>4.194</v>
      </c>
      <c r="D39" s="411" t="n">
        <f aca="false">'[1]4-Evaluation-Service-Condition'!O89</f>
        <v>2.49193333333333</v>
      </c>
      <c r="E39" s="411" t="n">
        <f aca="false">'[1]4-Evaluation-Service-Condition'!P89</f>
        <v>0.802555070714835</v>
      </c>
      <c r="F39" s="411" t="n">
        <f aca="false">'[1]4-Evaluation-Service-Condition'!Q89</f>
        <v>0</v>
      </c>
      <c r="G39" s="411" t="n">
        <f aca="false">'[1]4-Evaluation-Service-Condition'!R89</f>
        <v>0</v>
      </c>
      <c r="H39" s="411" t="n">
        <f aca="false">'[1]4-Evaluation-Service-Condition'!S89</f>
        <v>0.0367708669499103</v>
      </c>
      <c r="I39" s="411" t="n">
        <f aca="false">'[1]4-Evaluation-Service-Condition'!T89</f>
        <v>0.5</v>
      </c>
      <c r="J39" s="411" t="n">
        <f aca="false">'[1]4-Evaluation-Service-Condition'!U89</f>
        <v>1.55078737599502</v>
      </c>
      <c r="K39" s="259"/>
      <c r="L39" s="259"/>
      <c r="M39" s="262"/>
      <c r="N39" s="262"/>
      <c r="O39" s="262"/>
      <c r="P39" s="263"/>
      <c r="Q39" s="263"/>
      <c r="R39" s="263"/>
      <c r="S39" s="263"/>
      <c r="T39" s="263"/>
      <c r="U39" s="263"/>
    </row>
    <row r="40" customFormat="false" ht="14.55" hidden="false" customHeight="false" outlineLevel="0" collapsed="false">
      <c r="B40" s="259"/>
      <c r="C40" s="260"/>
      <c r="D40" s="261"/>
      <c r="E40" s="261"/>
      <c r="F40" s="261"/>
      <c r="G40" s="261"/>
      <c r="H40" s="261"/>
      <c r="I40" s="261"/>
      <c r="J40" s="261"/>
      <c r="K40" s="259"/>
      <c r="L40" s="259"/>
      <c r="M40" s="262"/>
      <c r="N40" s="262"/>
      <c r="O40" s="262"/>
      <c r="P40" s="263"/>
      <c r="Q40" s="263"/>
      <c r="R40" s="263"/>
      <c r="S40" s="263"/>
      <c r="T40" s="263"/>
      <c r="U40" s="263"/>
    </row>
    <row r="41" customFormat="false" ht="14.55" hidden="false" customHeight="false" outlineLevel="0" collapsed="false">
      <c r="B41" s="259"/>
      <c r="C41" s="260"/>
      <c r="D41" s="261"/>
      <c r="E41" s="261"/>
      <c r="F41" s="261"/>
      <c r="G41" s="261"/>
      <c r="H41" s="261"/>
      <c r="I41" s="261"/>
      <c r="J41" s="261"/>
      <c r="K41" s="259"/>
      <c r="L41" s="259"/>
      <c r="M41" s="262"/>
      <c r="N41" s="262"/>
      <c r="O41" s="262"/>
      <c r="P41" s="263"/>
      <c r="Q41" s="263"/>
      <c r="R41" s="263"/>
      <c r="S41" s="263"/>
      <c r="T41" s="263"/>
      <c r="U41" s="263"/>
    </row>
    <row r="42" customFormat="false" ht="27" hidden="false" customHeight="true" outlineLevel="0" collapsed="false">
      <c r="A42" s="264" t="s">
        <v>210</v>
      </c>
      <c r="C42" s="227"/>
      <c r="D42" s="265"/>
      <c r="E42" s="261"/>
      <c r="F42" s="261"/>
      <c r="G42" s="261"/>
      <c r="H42" s="261"/>
      <c r="I42" s="261"/>
      <c r="J42" s="261"/>
      <c r="K42" s="226"/>
      <c r="L42" s="226"/>
    </row>
    <row r="43" customFormat="false" ht="14.55" hidden="false" customHeight="false" outlineLevel="0" collapsed="false">
      <c r="A43" s="266" t="s">
        <v>211</v>
      </c>
    </row>
    <row r="44" customFormat="false" ht="29.15" hidden="false" customHeight="false" outlineLevel="0" collapsed="false">
      <c r="B44" s="267" t="s">
        <v>57</v>
      </c>
      <c r="C44" s="268" t="s">
        <v>67</v>
      </c>
      <c r="D44" s="268" t="s">
        <v>70</v>
      </c>
      <c r="E44" s="268" t="s">
        <v>73</v>
      </c>
      <c r="F44" s="268" t="s">
        <v>76</v>
      </c>
      <c r="G44" s="268" t="s">
        <v>77</v>
      </c>
      <c r="H44" s="268" t="s">
        <v>80</v>
      </c>
      <c r="I44" s="268" t="s">
        <v>83</v>
      </c>
      <c r="J44" s="268" t="s">
        <v>86</v>
      </c>
      <c r="K44" s="211" t="s">
        <v>213</v>
      </c>
    </row>
    <row r="45" customFormat="false" ht="14.55" hidden="false" customHeight="false" outlineLevel="0" collapsed="false">
      <c r="B45" s="269" t="s">
        <v>214</v>
      </c>
      <c r="C45" s="270" t="n">
        <v>6.664</v>
      </c>
      <c r="D45" s="270" t="n">
        <v>9.84</v>
      </c>
      <c r="E45" s="270" t="n">
        <v>1.655</v>
      </c>
      <c r="F45" s="270" t="n">
        <v>0</v>
      </c>
      <c r="G45" s="270" t="n">
        <v>0</v>
      </c>
      <c r="H45" s="270" t="n">
        <v>0.21</v>
      </c>
      <c r="I45" s="270" t="n">
        <v>0</v>
      </c>
      <c r="J45" s="270" t="n">
        <v>0</v>
      </c>
      <c r="K45" s="272" t="n">
        <f aca="false">SUM(C45:J45)</f>
        <v>18.369</v>
      </c>
    </row>
    <row r="46" customFormat="false" ht="14.55" hidden="false" customHeight="false" outlineLevel="0" collapsed="false">
      <c r="B46" s="269" t="s">
        <v>215</v>
      </c>
      <c r="C46" s="270" t="n">
        <v>0</v>
      </c>
      <c r="D46" s="270" t="n">
        <v>0</v>
      </c>
      <c r="E46" s="270" t="n">
        <v>0</v>
      </c>
      <c r="F46" s="270" t="n">
        <v>18.179</v>
      </c>
      <c r="G46" s="270" t="n">
        <v>0</v>
      </c>
      <c r="H46" s="270" t="n">
        <v>0.19</v>
      </c>
      <c r="I46" s="270" t="n">
        <v>0</v>
      </c>
      <c r="J46" s="270" t="n">
        <v>0</v>
      </c>
      <c r="K46" s="272" t="n">
        <f aca="false">SUM(C46:J46)</f>
        <v>18.369</v>
      </c>
      <c r="L46" s="272"/>
    </row>
    <row r="47" customFormat="false" ht="14.55" hidden="false" customHeight="false" outlineLevel="0" collapsed="false">
      <c r="B47" s="269" t="s">
        <v>216</v>
      </c>
      <c r="C47" s="270" t="n">
        <v>0</v>
      </c>
      <c r="D47" s="270" t="n">
        <v>0</v>
      </c>
      <c r="E47" s="270" t="n">
        <v>0</v>
      </c>
      <c r="F47" s="270" t="n">
        <v>0</v>
      </c>
      <c r="G47" s="270" t="n">
        <v>2.246</v>
      </c>
      <c r="H47" s="270" t="n">
        <v>1.75</v>
      </c>
      <c r="I47" s="270" t="n">
        <v>9.3851</v>
      </c>
      <c r="J47" s="270" t="n">
        <v>4.988</v>
      </c>
      <c r="K47" s="272" t="n">
        <f aca="false">SUM(C47:J47)</f>
        <v>18.3691</v>
      </c>
      <c r="L47" s="272"/>
    </row>
    <row r="48" customFormat="false" ht="14.55" hidden="false" customHeight="false" outlineLevel="0" collapsed="false">
      <c r="L48" s="272"/>
    </row>
    <row r="49" customFormat="false" ht="14.55" hidden="false" customHeight="false" outlineLevel="0" collapsed="false">
      <c r="K49" s="272"/>
      <c r="L49" s="272"/>
    </row>
    <row r="50" customFormat="false" ht="14.55" hidden="false" customHeight="false" outlineLevel="0" collapsed="false">
      <c r="A50" s="266" t="s">
        <v>217</v>
      </c>
      <c r="L50" s="272"/>
    </row>
    <row r="51" customFormat="false" ht="29.15" hidden="false" customHeight="false" outlineLevel="0" collapsed="false">
      <c r="B51" s="267" t="s">
        <v>57</v>
      </c>
      <c r="C51" s="268" t="s">
        <v>67</v>
      </c>
      <c r="D51" s="268" t="s">
        <v>70</v>
      </c>
      <c r="E51" s="268" t="s">
        <v>73</v>
      </c>
      <c r="F51" s="268" t="s">
        <v>76</v>
      </c>
      <c r="G51" s="268" t="s">
        <v>77</v>
      </c>
      <c r="H51" s="268" t="s">
        <v>80</v>
      </c>
      <c r="I51" s="268" t="s">
        <v>83</v>
      </c>
      <c r="J51" s="268" t="s">
        <v>86</v>
      </c>
      <c r="K51" s="211" t="s">
        <v>213</v>
      </c>
      <c r="L51" s="272"/>
    </row>
    <row r="52" customFormat="false" ht="14.55" hidden="false" customHeight="false" outlineLevel="0" collapsed="false">
      <c r="B52" s="269" t="s">
        <v>214</v>
      </c>
      <c r="C52" s="270" t="n">
        <v>35.75</v>
      </c>
      <c r="D52" s="270" t="n">
        <v>45.4</v>
      </c>
      <c r="E52" s="270" t="n">
        <v>4.857</v>
      </c>
      <c r="F52" s="270" t="n">
        <v>0</v>
      </c>
      <c r="G52" s="270" t="n">
        <v>0</v>
      </c>
      <c r="H52" s="270" t="n">
        <v>0.21</v>
      </c>
      <c r="I52" s="270" t="n">
        <v>0</v>
      </c>
      <c r="J52" s="270" t="n">
        <v>0</v>
      </c>
      <c r="K52" s="272" t="n">
        <f aca="false">SUM(C52:J52)</f>
        <v>86.217</v>
      </c>
      <c r="L52" s="272"/>
    </row>
    <row r="53" customFormat="false" ht="14.55" hidden="false" customHeight="false" outlineLevel="0" collapsed="false">
      <c r="B53" s="269" t="s">
        <v>215</v>
      </c>
      <c r="C53" s="270" t="n">
        <f aca="false">C52-6.664</f>
        <v>29.086</v>
      </c>
      <c r="D53" s="270" t="n">
        <f aca="false">D52-9.84</f>
        <v>35.56</v>
      </c>
      <c r="E53" s="270" t="n">
        <f aca="false">E52-1.655</f>
        <v>3.202</v>
      </c>
      <c r="F53" s="270" t="n">
        <v>18.15</v>
      </c>
      <c r="G53" s="270" t="n">
        <v>0</v>
      </c>
      <c r="H53" s="270" t="n">
        <v>0.19</v>
      </c>
      <c r="I53" s="270" t="n">
        <v>0</v>
      </c>
      <c r="J53" s="270" t="n">
        <v>0</v>
      </c>
      <c r="K53" s="272" t="n">
        <f aca="false">SUM(C53:J53)</f>
        <v>86.188</v>
      </c>
      <c r="L53" s="272"/>
    </row>
    <row r="54" customFormat="false" ht="14.55" hidden="false" customHeight="false" outlineLevel="0" collapsed="false">
      <c r="B54" s="269" t="s">
        <v>216</v>
      </c>
      <c r="C54" s="270" t="n">
        <v>29.08</v>
      </c>
      <c r="D54" s="270" t="n">
        <v>35.56</v>
      </c>
      <c r="E54" s="270" t="n">
        <v>3.2</v>
      </c>
      <c r="F54" s="270" t="n">
        <v>0</v>
      </c>
      <c r="G54" s="270" t="n">
        <v>2.245</v>
      </c>
      <c r="H54" s="270" t="n">
        <v>1.76</v>
      </c>
      <c r="I54" s="270" t="n">
        <v>9.3663</v>
      </c>
      <c r="J54" s="270" t="n">
        <v>4.988</v>
      </c>
      <c r="K54" s="272" t="n">
        <f aca="false">SUM(C54:J54)</f>
        <v>86.1993</v>
      </c>
      <c r="L54" s="272"/>
    </row>
    <row r="55" customFormat="false" ht="14.55" hidden="false" customHeight="false" outlineLevel="0" collapsed="false">
      <c r="L55" s="272"/>
    </row>
    <row r="56" customFormat="false" ht="14.55" hidden="false" customHeight="false" outlineLevel="0" collapsed="false">
      <c r="L56" s="272"/>
    </row>
    <row r="57" customFormat="false" ht="14.55" hidden="false" customHeight="false" outlineLevel="0" collapsed="false">
      <c r="L57" s="272"/>
    </row>
    <row r="58" customFormat="false" ht="27" hidden="false" customHeight="true" outlineLevel="0" collapsed="false">
      <c r="A58" s="264" t="s">
        <v>263</v>
      </c>
      <c r="C58" s="227"/>
      <c r="D58" s="265"/>
      <c r="E58" s="261"/>
      <c r="F58" s="261"/>
      <c r="G58" s="261"/>
      <c r="H58" s="261"/>
      <c r="I58" s="261"/>
      <c r="J58" s="261"/>
      <c r="K58" s="226"/>
      <c r="L58" s="226"/>
    </row>
    <row r="59" customFormat="false" ht="15.3" hidden="false" customHeight="true" outlineLevel="0" collapsed="false">
      <c r="A59" s="412" t="s">
        <v>264</v>
      </c>
      <c r="B59" s="274" t="s">
        <v>249</v>
      </c>
      <c r="C59" s="275"/>
      <c r="D59" s="275"/>
      <c r="E59" s="275"/>
      <c r="F59" s="275"/>
      <c r="G59" s="275"/>
      <c r="H59" s="276"/>
      <c r="I59" s="276"/>
      <c r="J59" s="276"/>
      <c r="K59" s="277"/>
      <c r="Y59" s="278"/>
    </row>
    <row r="60" customFormat="false" ht="29.9" hidden="false" customHeight="false" outlineLevel="0" collapsed="false">
      <c r="A60" s="412"/>
      <c r="B60" s="263" t="s">
        <v>97</v>
      </c>
      <c r="C60" s="279" t="s">
        <v>67</v>
      </c>
      <c r="D60" s="280" t="s">
        <v>70</v>
      </c>
      <c r="E60" s="280" t="s">
        <v>73</v>
      </c>
      <c r="F60" s="280" t="s">
        <v>76</v>
      </c>
      <c r="G60" s="280" t="s">
        <v>77</v>
      </c>
      <c r="H60" s="280" t="s">
        <v>80</v>
      </c>
      <c r="I60" s="280" t="s">
        <v>83</v>
      </c>
      <c r="J60" s="281" t="s">
        <v>86</v>
      </c>
      <c r="K60" s="282"/>
    </row>
    <row r="61" customFormat="false" ht="14.55" hidden="false" customHeight="false" outlineLevel="0" collapsed="false">
      <c r="A61" s="412"/>
      <c r="B61" s="355" t="s">
        <v>115</v>
      </c>
      <c r="C61" s="284" t="n">
        <f aca="false">C10*C$52/$K$52</f>
        <v>2.07325701427793</v>
      </c>
      <c r="D61" s="285" t="n">
        <f aca="false">D10*D$52/$K$52</f>
        <v>1.76686180352878</v>
      </c>
      <c r="E61" s="285" t="n">
        <f aca="false">E10*E$52/$K$52</f>
        <v>0.159028813343076</v>
      </c>
      <c r="F61" s="285" t="n">
        <f aca="false">F10*F$52/$K$52</f>
        <v>0</v>
      </c>
      <c r="G61" s="285" t="n">
        <f aca="false">G10*G$52/$K$52</f>
        <v>0</v>
      </c>
      <c r="H61" s="285" t="n">
        <f aca="false">H10*H$52/$K$52</f>
        <v>0</v>
      </c>
      <c r="I61" s="285" t="n">
        <f aca="false">I10*I$52/$K$52</f>
        <v>0</v>
      </c>
      <c r="J61" s="285" t="n">
        <f aca="false">J10*J$52/$K$52</f>
        <v>0</v>
      </c>
      <c r="K61" s="282"/>
    </row>
    <row r="62" customFormat="false" ht="14.55" hidden="false" customHeight="false" outlineLevel="0" collapsed="false">
      <c r="A62" s="412"/>
      <c r="B62" s="355" t="s">
        <v>126</v>
      </c>
      <c r="C62" s="284" t="n">
        <f aca="false">C11*C$52/$K$52</f>
        <v>1.97193749869872</v>
      </c>
      <c r="D62" s="285" t="n">
        <f aca="false">D11*D$52/$K$52</f>
        <v>2.29344008855378</v>
      </c>
      <c r="E62" s="285" t="n">
        <f aca="false">E11*E$52/$K$52</f>
        <v>0.11325884411352</v>
      </c>
      <c r="F62" s="285" t="n">
        <f aca="false">F11*F$52/$K$52</f>
        <v>0</v>
      </c>
      <c r="G62" s="285" t="n">
        <f aca="false">G11*G$52/$K$52</f>
        <v>0</v>
      </c>
      <c r="H62" s="285" t="n">
        <f aca="false">H11*H$52/$K$52</f>
        <v>0.00277350863609241</v>
      </c>
      <c r="I62" s="285" t="n">
        <f aca="false">I11*I$52/$K$52</f>
        <v>0</v>
      </c>
      <c r="J62" s="285" t="n">
        <f aca="false">J11*J$52/$K$52</f>
        <v>0</v>
      </c>
      <c r="K62" s="282"/>
    </row>
    <row r="63" customFormat="false" ht="14.55" hidden="false" customHeight="false" outlineLevel="0" collapsed="false">
      <c r="A63" s="412"/>
      <c r="B63" s="355" t="s">
        <v>127</v>
      </c>
      <c r="C63" s="284" t="n">
        <f aca="false">C12*C$52/$K$52</f>
        <v>1.50590332146406</v>
      </c>
      <c r="D63" s="285" t="n">
        <f aca="false">D12*D$52/$K$52</f>
        <v>1.54178611333418</v>
      </c>
      <c r="E63" s="285" t="n">
        <f aca="false">E12*E$52/$K$52</f>
        <v>0.0743077062914204</v>
      </c>
      <c r="F63" s="285" t="n">
        <f aca="false">F12*F$52/$K$52</f>
        <v>0</v>
      </c>
      <c r="G63" s="285" t="n">
        <f aca="false">G12*G$52/$K$52</f>
        <v>0</v>
      </c>
      <c r="H63" s="285" t="n">
        <f aca="false">H12*H$52/$K$52</f>
        <v>0</v>
      </c>
      <c r="I63" s="285" t="n">
        <f aca="false">I12*I$52/$K$52</f>
        <v>0</v>
      </c>
      <c r="J63" s="285" t="n">
        <f aca="false">J12*J$52/$K$52</f>
        <v>0</v>
      </c>
      <c r="K63" s="282"/>
    </row>
    <row r="64" customFormat="false" ht="14.55" hidden="false" customHeight="false" outlineLevel="0" collapsed="false">
      <c r="A64" s="412"/>
      <c r="B64" s="355" t="s">
        <v>128</v>
      </c>
      <c r="C64" s="284" t="n">
        <f aca="false">C13*C$52/$K$52</f>
        <v>1.73017444355522</v>
      </c>
      <c r="D64" s="285" t="n">
        <f aca="false">D13*D$52/$K$52</f>
        <v>1.68224209455985</v>
      </c>
      <c r="E64" s="285" t="n">
        <f aca="false">E13*E$52/$K$52</f>
        <v>0.111688208714241</v>
      </c>
      <c r="F64" s="285" t="n">
        <f aca="false">F13*F$52/$K$52</f>
        <v>0</v>
      </c>
      <c r="G64" s="285" t="n">
        <f aca="false">G13*G$52/$K$52</f>
        <v>0</v>
      </c>
      <c r="H64" s="285" t="n">
        <f aca="false">H13*H$52/$K$52</f>
        <v>0</v>
      </c>
      <c r="I64" s="285" t="n">
        <f aca="false">I13*I$52/$K$52</f>
        <v>0</v>
      </c>
      <c r="J64" s="285" t="n">
        <f aca="false">J13*J$52/$K$52</f>
        <v>0</v>
      </c>
      <c r="K64" s="282"/>
    </row>
    <row r="65" customFormat="false" ht="14.55" hidden="false" customHeight="false" outlineLevel="0" collapsed="false">
      <c r="A65" s="412"/>
      <c r="B65" s="355" t="s">
        <v>134</v>
      </c>
      <c r="C65" s="284" t="n">
        <f aca="false">C14*C$52/$K$52</f>
        <v>0.677025584075567</v>
      </c>
      <c r="D65" s="285" t="n">
        <f aca="false">D14*D$52/$K$52</f>
        <v>2.00584200331721</v>
      </c>
      <c r="E65" s="285" t="n">
        <f aca="false">E14*E$52/$K$52</f>
        <v>0</v>
      </c>
      <c r="F65" s="285" t="n">
        <f aca="false">F14*F$52/$K$52</f>
        <v>0</v>
      </c>
      <c r="G65" s="285" t="n">
        <f aca="false">G14*G$52/$K$52</f>
        <v>0</v>
      </c>
      <c r="H65" s="285" t="n">
        <f aca="false">H14*H$52/$K$52</f>
        <v>0</v>
      </c>
      <c r="I65" s="285" t="n">
        <f aca="false">I14*I$52/$K$52</f>
        <v>0</v>
      </c>
      <c r="J65" s="285" t="n">
        <f aca="false">J14*J$52/$K$52</f>
        <v>0</v>
      </c>
      <c r="K65" s="282"/>
    </row>
    <row r="66" customFormat="false" ht="14.55" hidden="false" customHeight="false" outlineLevel="0" collapsed="false">
      <c r="A66" s="412"/>
      <c r="B66" s="355" t="s">
        <v>135</v>
      </c>
      <c r="C66" s="284" t="n">
        <f aca="false">C15*C$52/$K$52</f>
        <v>2.07325701427793</v>
      </c>
      <c r="D66" s="285" t="n">
        <f aca="false">D15*D$52/$K$52</f>
        <v>1.81296213434636</v>
      </c>
      <c r="E66" s="285" t="n">
        <f aca="false">E15*E$52/$K$52</f>
        <v>0.0673521520220059</v>
      </c>
      <c r="F66" s="285" t="n">
        <f aca="false">F15*F$52/$K$52</f>
        <v>0</v>
      </c>
      <c r="G66" s="285" t="n">
        <f aca="false">G15*G$52/$K$52</f>
        <v>0</v>
      </c>
      <c r="H66" s="285" t="n">
        <f aca="false">H15*H$52/$K$52</f>
        <v>0</v>
      </c>
      <c r="I66" s="285" t="n">
        <f aca="false">I15*I$52/$K$52</f>
        <v>0</v>
      </c>
      <c r="J66" s="285" t="n">
        <f aca="false">J15*J$52/$K$52</f>
        <v>0</v>
      </c>
      <c r="K66" s="282"/>
    </row>
    <row r="67" customFormat="false" ht="14.55" hidden="false" customHeight="false" outlineLevel="0" collapsed="false">
      <c r="A67" s="412"/>
      <c r="B67" s="355" t="s">
        <v>136</v>
      </c>
      <c r="C67" s="284" t="n">
        <f aca="false">C16*C$52/$K$52</f>
        <v>2.07325701427793</v>
      </c>
      <c r="D67" s="285" t="n">
        <f aca="false">D16*D$52/$K$52</f>
        <v>1.96346702582735</v>
      </c>
      <c r="E67" s="285" t="n">
        <f aca="false">E16*E$52/$K$52</f>
        <v>0.10392530266387</v>
      </c>
      <c r="F67" s="285" t="n">
        <f aca="false">F16*F$52/$K$52</f>
        <v>0</v>
      </c>
      <c r="G67" s="285" t="n">
        <f aca="false">G16*G$52/$K$52</f>
        <v>0</v>
      </c>
      <c r="H67" s="285" t="n">
        <f aca="false">H16*H$52/$K$52</f>
        <v>0</v>
      </c>
      <c r="I67" s="285" t="n">
        <f aca="false">I16*I$52/$K$52</f>
        <v>0</v>
      </c>
      <c r="J67" s="285" t="n">
        <f aca="false">J16*J$52/$K$52</f>
        <v>0</v>
      </c>
      <c r="K67" s="282"/>
    </row>
    <row r="68" customFormat="false" ht="14.55" hidden="false" customHeight="true" outlineLevel="0" collapsed="false">
      <c r="A68" s="412"/>
      <c r="B68" s="355" t="s">
        <v>139</v>
      </c>
      <c r="C68" s="284" t="n">
        <f aca="false">C17*C$52/$K$52</f>
        <v>1.2481295147013</v>
      </c>
      <c r="D68" s="285" t="n">
        <f aca="false">D17*D$52/$K$52</f>
        <v>1.82638412378069</v>
      </c>
      <c r="E68" s="285" t="n">
        <f aca="false">E17*E$52/$K$52</f>
        <v>0.014307054013369</v>
      </c>
      <c r="F68" s="285" t="n">
        <f aca="false">F17*F$52/$K$52</f>
        <v>0</v>
      </c>
      <c r="G68" s="285" t="n">
        <f aca="false">G17*G$52/$K$52</f>
        <v>0</v>
      </c>
      <c r="H68" s="285" t="n">
        <f aca="false">H17*H$52/$K$52</f>
        <v>0</v>
      </c>
      <c r="I68" s="285" t="n">
        <f aca="false">I17*I$52/$K$52</f>
        <v>0</v>
      </c>
      <c r="J68" s="285" t="n">
        <f aca="false">J17*J$52/$K$52</f>
        <v>0</v>
      </c>
      <c r="K68" s="282"/>
      <c r="M68" s="290" t="s">
        <v>222</v>
      </c>
      <c r="N68" s="291" t="s">
        <v>223</v>
      </c>
      <c r="O68" s="291"/>
      <c r="P68" s="291" t="s">
        <v>224</v>
      </c>
      <c r="Q68" s="291"/>
      <c r="R68" s="292" t="s">
        <v>225</v>
      </c>
      <c r="S68" s="292"/>
      <c r="T68" s="292"/>
      <c r="U68" s="367" t="s">
        <v>251</v>
      </c>
    </row>
    <row r="69" customFormat="false" ht="29.9" hidden="false" customHeight="false" outlineLevel="0" collapsed="false">
      <c r="A69" s="412"/>
      <c r="B69" s="355" t="s">
        <v>143</v>
      </c>
      <c r="C69" s="284" t="n">
        <f aca="false">C18*C$52/$K$52</f>
        <v>1.59944867794828</v>
      </c>
      <c r="D69" s="285" t="n">
        <f aca="false">D18*D$52/$K$52</f>
        <v>1.07081449520783</v>
      </c>
      <c r="E69" s="285" t="n">
        <f aca="false">E18*E$52/$K$52</f>
        <v>0.0132824645748113</v>
      </c>
      <c r="F69" s="285" t="n">
        <f aca="false">F18*F$52/$K$52</f>
        <v>0</v>
      </c>
      <c r="G69" s="285" t="n">
        <f aca="false">G18*G$52/$K$52</f>
        <v>0</v>
      </c>
      <c r="H69" s="285" t="n">
        <f aca="false">H18*H$52/$K$52</f>
        <v>0</v>
      </c>
      <c r="I69" s="285" t="n">
        <f aca="false">I18*I$52/$K$52</f>
        <v>0</v>
      </c>
      <c r="J69" s="285" t="n">
        <f aca="false">J18*J$52/$K$52</f>
        <v>0</v>
      </c>
      <c r="K69" s="282"/>
      <c r="M69" s="290"/>
      <c r="N69" s="293" t="s">
        <v>226</v>
      </c>
      <c r="O69" s="295" t="s">
        <v>228</v>
      </c>
      <c r="P69" s="293" t="s">
        <v>226</v>
      </c>
      <c r="Q69" s="295" t="s">
        <v>228</v>
      </c>
      <c r="R69" s="297" t="s">
        <v>230</v>
      </c>
      <c r="S69" s="298" t="s">
        <v>231</v>
      </c>
      <c r="T69" s="299" t="s">
        <v>232</v>
      </c>
      <c r="U69" s="368" t="s">
        <v>230</v>
      </c>
    </row>
    <row r="70" customFormat="false" ht="14.55" hidden="false" customHeight="false" outlineLevel="0" collapsed="false">
      <c r="A70" s="412"/>
      <c r="B70" s="355" t="s">
        <v>144</v>
      </c>
      <c r="C70" s="284" t="n">
        <f aca="false">C19*C$52/$K$52</f>
        <v>1.68400992070396</v>
      </c>
      <c r="D70" s="285" t="n">
        <f aca="false">D19*D$52/$K$52</f>
        <v>1.25283505573147</v>
      </c>
      <c r="E70" s="285" t="n">
        <f aca="false">E19*E$52/$K$52</f>
        <v>0.0181867055861976</v>
      </c>
      <c r="F70" s="285" t="n">
        <f aca="false">F19*F$52/$K$52</f>
        <v>0</v>
      </c>
      <c r="G70" s="285" t="n">
        <f aca="false">G19*G$52/$K$52</f>
        <v>0</v>
      </c>
      <c r="H70" s="285" t="n">
        <f aca="false">H19*H$52/$K$52</f>
        <v>0</v>
      </c>
      <c r="I70" s="285" t="n">
        <f aca="false">I19*I$52/$K$52</f>
        <v>0</v>
      </c>
      <c r="J70" s="285" t="n">
        <f aca="false">J19*J$52/$K$52</f>
        <v>0</v>
      </c>
      <c r="K70" s="282"/>
      <c r="M70" s="300" t="s">
        <v>115</v>
      </c>
      <c r="N70" s="309" t="n">
        <f aca="false">SUM(C61:J61)</f>
        <v>3.99914763114979</v>
      </c>
      <c r="O70" s="310" t="n">
        <f aca="false">SUM(C79:J79)</f>
        <v>3.2762477968697</v>
      </c>
      <c r="P70" s="413" t="str">
        <f aca="false">IF(N70&lt;=1,"Très faible",IF(N70&lt;=2,"Faible",IF(N70&lt;=3,"Moyenne",IF(N70&lt;=4,"Forte",IF(N70&lt;=5,"Très forte","")))))</f>
        <v>Forte</v>
      </c>
      <c r="Q70" s="305" t="str">
        <f aca="false">IF(O70&lt;=1,"Très faible",IF(O70&lt;=2,"Faible",IF(O70&lt;=3,"Moyenne",IF(O70&lt;=4,"Forte",IF(O70&lt;=5,"Très forte","")))))</f>
        <v>Forte</v>
      </c>
      <c r="R70" s="307" t="n">
        <f aca="false">-(1-(O70/N70))</f>
        <v>-0.180763477859467</v>
      </c>
      <c r="S70" s="308" t="n">
        <f aca="false">O70-N70</f>
        <v>-0.722899834280085</v>
      </c>
      <c r="T70" s="305" t="str">
        <f aca="false">IF(ABS(S70)&gt;0.6,"Très fort",IF(ABS(S70)&gt;0.47,"Fort",IF(ABS(S70)&gt;0.35,"Modéré",IF(ABS(S70)&gt;0.25,"Faible","NS"))))</f>
        <v>Très fort</v>
      </c>
      <c r="U70" s="369" t="n">
        <v>-0.1325</v>
      </c>
    </row>
    <row r="71" customFormat="false" ht="14.55" hidden="false" customHeight="false" outlineLevel="0" collapsed="false">
      <c r="A71" s="412"/>
      <c r="B71" s="355" t="s">
        <v>145</v>
      </c>
      <c r="C71" s="284" t="n">
        <f aca="false">C20*C$52/$K$52</f>
        <v>1.75325670498084</v>
      </c>
      <c r="D71" s="285" t="n">
        <f aca="false">D20*D$52/$K$52</f>
        <v>1.43450456406509</v>
      </c>
      <c r="E71" s="285" t="n">
        <f aca="false">E20*E$52/$K$52</f>
        <v>0.0354684004587931</v>
      </c>
      <c r="F71" s="285" t="n">
        <f aca="false">F20*F$52/$K$52</f>
        <v>0</v>
      </c>
      <c r="G71" s="285" t="n">
        <f aca="false">G20*G$52/$K$52</f>
        <v>0</v>
      </c>
      <c r="H71" s="285" t="n">
        <f aca="false">H20*H$52/$K$52</f>
        <v>0</v>
      </c>
      <c r="I71" s="285" t="n">
        <f aca="false">I20*I$52/$K$52</f>
        <v>0</v>
      </c>
      <c r="J71" s="285" t="n">
        <f aca="false">J20*J$52/$K$52</f>
        <v>0</v>
      </c>
      <c r="K71" s="282"/>
      <c r="M71" s="238" t="s">
        <v>126</v>
      </c>
      <c r="N71" s="309" t="n">
        <f aca="false">SUM(C62:J62)</f>
        <v>4.38140994000212</v>
      </c>
      <c r="O71" s="310" t="n">
        <f aca="false">SUM(C80:J80)</f>
        <v>3.626731265051</v>
      </c>
      <c r="P71" s="414" t="str">
        <f aca="false">IF(N71&lt;=1,"Très faible",IF(N71&lt;=2,"Faible",IF(N71&lt;=3,"Moyenne",IF(N71&lt;=4,"Forte",IF(N71&lt;=5,"Très forte","")))))</f>
        <v>Très forte</v>
      </c>
      <c r="Q71" s="313" t="str">
        <f aca="false">IF(O71&lt;=1,"Très faible",IF(O71&lt;=2,"Faible",IF(O71&lt;=3,"Moyenne",IF(O71&lt;=4,"Forte",IF(O71&lt;=5,"Très forte","")))))</f>
        <v>Forte</v>
      </c>
      <c r="R71" s="315" t="n">
        <f aca="false">-(1-(O71/N71))</f>
        <v>-0.17224562076717</v>
      </c>
      <c r="S71" s="316" t="n">
        <f aca="false">O71-N71</f>
        <v>-0.754678674951113</v>
      </c>
      <c r="T71" s="313" t="str">
        <f aca="false">IF(ABS(S71)&gt;0.6,"Très fort",IF(ABS(S71)&gt;0.47,"Fort",IF(ABS(S71)&gt;0.35,"Modéré",IF(ABS(S71)&gt;0.25,"Faible","NS"))))</f>
        <v>Très fort</v>
      </c>
      <c r="U71" s="370" t="n">
        <v>-0.1819</v>
      </c>
    </row>
    <row r="72" customFormat="false" ht="14.55" hidden="false" customHeight="false" outlineLevel="0" collapsed="false">
      <c r="A72" s="412"/>
      <c r="B72" s="355" t="s">
        <v>146</v>
      </c>
      <c r="C72" s="284" t="n">
        <f aca="false">C21*C$52/$K$52</f>
        <v>1.77174462886283</v>
      </c>
      <c r="D72" s="285" t="n">
        <f aca="false">D21*D$52/$K$52</f>
        <v>1.02110550510147</v>
      </c>
      <c r="E72" s="285" t="n">
        <f aca="false">E21*E$52/$K$52</f>
        <v>0.031679700391386</v>
      </c>
      <c r="F72" s="285" t="n">
        <f aca="false">F21*F$52/$K$52</f>
        <v>0</v>
      </c>
      <c r="G72" s="285" t="n">
        <f aca="false">G21*G$52/$K$52</f>
        <v>0</v>
      </c>
      <c r="H72" s="285" t="n">
        <f aca="false">H21*H$52/$K$52</f>
        <v>0</v>
      </c>
      <c r="I72" s="285" t="n">
        <f aca="false">I21*I$52/$K$52</f>
        <v>0</v>
      </c>
      <c r="J72" s="285" t="n">
        <f aca="false">J21*J$52/$K$52</f>
        <v>0</v>
      </c>
      <c r="K72" s="282"/>
      <c r="M72" s="238" t="s">
        <v>127</v>
      </c>
      <c r="N72" s="309" t="n">
        <f aca="false">SUM(C63:J63)</f>
        <v>3.12199714108966</v>
      </c>
      <c r="O72" s="310" t="n">
        <f aca="false">SUM(C81:J81)</f>
        <v>2.80598413243561</v>
      </c>
      <c r="P72" s="311" t="str">
        <f aca="false">IF(N72&lt;=1,"Très faible",IF(N72&lt;=2,"Faible",IF(N72&lt;=3,"Moyenne",IF(N72&lt;=4,"Forte",IF(N72&lt;=5,"Très forte","")))))</f>
        <v>Forte</v>
      </c>
      <c r="Q72" s="415" t="str">
        <f aca="false">IF(O72&lt;=1,"Très faible",IF(O72&lt;=2,"Faible",IF(O72&lt;=3,"Moyenne",IF(O72&lt;=4,"Forte",IF(O72&lt;=5,"Très forte","")))))</f>
        <v>Moyenne</v>
      </c>
      <c r="R72" s="315" t="n">
        <f aca="false">-(1-(O72/N72))</f>
        <v>-0.101221427942677</v>
      </c>
      <c r="S72" s="316" t="n">
        <f aca="false">O72-N72</f>
        <v>-0.31601300865405</v>
      </c>
      <c r="T72" s="313" t="str">
        <f aca="false">IF(ABS(S72)&gt;0.6,"Très fort",IF(ABS(S72)&gt;0.47,"Fort",IF(ABS(S72)&gt;0.35,"Modéré",IF(ABS(S72)&gt;0.25,"Faible","NS"))))</f>
        <v>Faible</v>
      </c>
      <c r="U72" s="371"/>
    </row>
    <row r="73" customFormat="false" ht="14.55" hidden="false" customHeight="false" outlineLevel="0" collapsed="false">
      <c r="A73" s="412"/>
      <c r="B73" s="355" t="s">
        <v>147</v>
      </c>
      <c r="C73" s="284" t="n">
        <f aca="false">C22*C$52/$K$52</f>
        <v>1.73904798357632</v>
      </c>
      <c r="D73" s="285" t="n">
        <f aca="false">D22*D$52/$K$52</f>
        <v>1.31219798106328</v>
      </c>
      <c r="E73" s="285" t="n">
        <f aca="false">E22*E$52/$K$52</f>
        <v>0.0452116169486523</v>
      </c>
      <c r="F73" s="285" t="n">
        <f aca="false">F22*F$52/$K$52</f>
        <v>0</v>
      </c>
      <c r="G73" s="285" t="n">
        <f aca="false">G22*G$52/$K$52</f>
        <v>0</v>
      </c>
      <c r="H73" s="285" t="n">
        <f aca="false">H22*H$52/$K$52</f>
        <v>8.95633350671116E-005</v>
      </c>
      <c r="I73" s="285" t="n">
        <f aca="false">I22*I$52/$K$52</f>
        <v>0</v>
      </c>
      <c r="J73" s="285" t="n">
        <f aca="false">J22*J$52/$K$52</f>
        <v>0</v>
      </c>
      <c r="K73" s="282"/>
      <c r="M73" s="238" t="s">
        <v>128</v>
      </c>
      <c r="N73" s="309" t="n">
        <f aca="false">SUM(C64:J64)</f>
        <v>3.52410474682931</v>
      </c>
      <c r="O73" s="310" t="n">
        <f aca="false">SUM(C82:J82)</f>
        <v>2.98421353290149</v>
      </c>
      <c r="P73" s="414" t="str">
        <f aca="false">IF(N73&lt;=1,"Très faible",IF(N73&lt;=2,"Faible",IF(N73&lt;=3,"Moyenne",IF(N73&lt;=4,"Forte",IF(N73&lt;=5,"Très forte","")))))</f>
        <v>Forte</v>
      </c>
      <c r="Q73" s="415" t="str">
        <f aca="false">IF(O73&lt;=1,"Très faible",IF(O73&lt;=2,"Faible",IF(O73&lt;=3,"Moyenne",IF(O73&lt;=4,"Forte",IF(O73&lt;=5,"Très forte","")))))</f>
        <v>Moyenne</v>
      </c>
      <c r="R73" s="315" t="n">
        <f aca="false">-(1-(O73/N73))</f>
        <v>-0.153199536538626</v>
      </c>
      <c r="S73" s="316" t="n">
        <f aca="false">O73-N73</f>
        <v>-0.539891213927823</v>
      </c>
      <c r="T73" s="313" t="str">
        <f aca="false">IF(ABS(S73)&gt;0.6,"Très fort",IF(ABS(S73)&gt;0.47,"Fort",IF(ABS(S73)&gt;0.35,"Modéré",IF(ABS(S73)&gt;0.25,"Faible","NS"))))</f>
        <v>Fort</v>
      </c>
      <c r="U73" s="371"/>
    </row>
    <row r="74" customFormat="false" ht="14.55" hidden="false" customHeight="false" outlineLevel="0" collapsed="false">
      <c r="A74" s="412"/>
      <c r="B74" s="288"/>
      <c r="C74" s="289"/>
      <c r="D74" s="289"/>
      <c r="E74" s="289"/>
      <c r="F74" s="289"/>
      <c r="G74" s="289"/>
      <c r="H74" s="289"/>
      <c r="I74" s="289"/>
      <c r="J74" s="289"/>
      <c r="K74" s="282"/>
      <c r="M74" s="238" t="s">
        <v>134</v>
      </c>
      <c r="N74" s="309" t="n">
        <f aca="false">SUM(C65:J65)</f>
        <v>2.68286758739278</v>
      </c>
      <c r="O74" s="310" t="n">
        <f aca="false">SUM(C83:J83)</f>
        <v>2.02452502514522</v>
      </c>
      <c r="P74" s="416" t="str">
        <f aca="false">IF(N74&lt;=1,"Très faible",IF(N74&lt;=2,"Faible",IF(N74&lt;=3,"Moyenne",IF(N74&lt;=4,"Forte",IF(N74&lt;=5,"Très forte","")))))</f>
        <v>Moyenne</v>
      </c>
      <c r="Q74" s="415" t="str">
        <f aca="false">IF(O74&lt;=1,"Très faible",IF(O74&lt;=2,"Faible",IF(O74&lt;=3,"Moyenne",IF(O74&lt;=4,"Forte",IF(O74&lt;=5,"Très forte","")))))</f>
        <v>Moyenne</v>
      </c>
      <c r="R74" s="315" t="n">
        <f aca="false">-(1-(O74/N74))</f>
        <v>-0.245387646166817</v>
      </c>
      <c r="S74" s="316" t="n">
        <f aca="false">O74-N74</f>
        <v>-0.658342562247562</v>
      </c>
      <c r="T74" s="313" t="str">
        <f aca="false">IF(ABS(S74)&gt;0.6,"Très fort",IF(ABS(S74)&gt;0.47,"Fort",IF(ABS(S74)&gt;0.35,"Modéré",IF(ABS(S74)&gt;0.25,"Faible","NS"))))</f>
        <v>Très fort</v>
      </c>
      <c r="U74" s="371"/>
      <c r="V74" s="278"/>
    </row>
    <row r="75" customFormat="false" ht="14.55" hidden="false" customHeight="false" outlineLevel="0" collapsed="false">
      <c r="A75" s="412"/>
      <c r="B75" s="288"/>
      <c r="C75" s="289"/>
      <c r="D75" s="289"/>
      <c r="E75" s="289"/>
      <c r="F75" s="289"/>
      <c r="G75" s="289"/>
      <c r="H75" s="289"/>
      <c r="I75" s="289"/>
      <c r="J75" s="289"/>
      <c r="K75" s="282"/>
      <c r="M75" s="238" t="s">
        <v>135</v>
      </c>
      <c r="N75" s="309" t="n">
        <f aca="false">SUM(C66:J66)</f>
        <v>3.9535713006463</v>
      </c>
      <c r="O75" s="310" t="n">
        <f aca="false">SUM(C84:J84)</f>
        <v>3.00492314085</v>
      </c>
      <c r="P75" s="311" t="str">
        <f aca="false">IF(N75&lt;=1,"Très faible",IF(N75&lt;=2,"Faible",IF(N75&lt;=3,"Moyenne",IF(N75&lt;=4,"Forte",IF(N75&lt;=5,"Très forte","")))))</f>
        <v>Forte</v>
      </c>
      <c r="Q75" s="313" t="str">
        <f aca="false">IF(O75&lt;=1,"Très faible",IF(O75&lt;=2,"Faible",IF(O75&lt;=3,"Moyenne",IF(O75&lt;=4,"Forte",IF(O75&lt;=5,"Très forte","")))))</f>
        <v>Forte</v>
      </c>
      <c r="R75" s="315" t="n">
        <f aca="false">-(1-(O75/N75))</f>
        <v>-0.239947148453151</v>
      </c>
      <c r="S75" s="316" t="n">
        <f aca="false">O75-N75</f>
        <v>-0.948648159796295</v>
      </c>
      <c r="T75" s="313" t="str">
        <f aca="false">IF(ABS(S75)&gt;0.6,"Très fort",IF(ABS(S75)&gt;0.47,"Fort",IF(ABS(S75)&gt;0.35,"Modéré",IF(ABS(S75)&gt;0.25,"Faible","NS"))))</f>
        <v>Très fort</v>
      </c>
      <c r="U75" s="371"/>
      <c r="V75" s="278"/>
    </row>
    <row r="76" customFormat="false" ht="14.55" hidden="false" customHeight="false" outlineLevel="0" collapsed="false">
      <c r="A76" s="412"/>
      <c r="B76" s="288"/>
      <c r="C76" s="289"/>
      <c r="D76" s="289"/>
      <c r="E76" s="289"/>
      <c r="F76" s="289"/>
      <c r="G76" s="289"/>
      <c r="H76" s="289"/>
      <c r="I76" s="289"/>
      <c r="J76" s="289"/>
      <c r="K76" s="282"/>
      <c r="M76" s="238" t="s">
        <v>136</v>
      </c>
      <c r="N76" s="309" t="n">
        <f aca="false">SUM(C67:J67)</f>
        <v>4.14064934276915</v>
      </c>
      <c r="O76" s="310" t="n">
        <f aca="false">SUM(C85:J85)</f>
        <v>3.0097292432698</v>
      </c>
      <c r="P76" s="414" t="str">
        <f aca="false">IF(N76&lt;=1,"Très faible",IF(N76&lt;=2,"Faible",IF(N76&lt;=3,"Moyenne",IF(N76&lt;=4,"Forte",IF(N76&lt;=5,"Très forte","")))))</f>
        <v>Très forte</v>
      </c>
      <c r="Q76" s="313" t="str">
        <f aca="false">IF(O76&lt;=1,"Très faible",IF(O76&lt;=2,"Faible",IF(O76&lt;=3,"Moyenne",IF(O76&lt;=4,"Forte",IF(O76&lt;=5,"Très forte","")))))</f>
        <v>Forte</v>
      </c>
      <c r="R76" s="315" t="n">
        <f aca="false">-(1-(O76/N76))</f>
        <v>-0.273126267375015</v>
      </c>
      <c r="S76" s="316" t="n">
        <f aca="false">O76-N76</f>
        <v>-1.13092009949935</v>
      </c>
      <c r="T76" s="313" t="str">
        <f aca="false">IF(ABS(S76)&gt;0.6,"Très fort",IF(ABS(S76)&gt;0.47,"Fort",IF(ABS(S76)&gt;0.35,"Modéré",IF(ABS(S76)&gt;0.25,"Faible","NS"))))</f>
        <v>Très fort</v>
      </c>
      <c r="U76" s="371"/>
      <c r="V76" s="278"/>
    </row>
    <row r="77" customFormat="false" ht="14.55" hidden="false" customHeight="false" outlineLevel="0" collapsed="false">
      <c r="A77" s="412"/>
      <c r="B77" s="216" t="s">
        <v>233</v>
      </c>
      <c r="K77" s="282"/>
      <c r="M77" s="238" t="s">
        <v>139</v>
      </c>
      <c r="N77" s="309" t="n">
        <f aca="false">SUM(C68:J68)</f>
        <v>3.08882069249536</v>
      </c>
      <c r="O77" s="310" t="n">
        <f aca="false">SUM(C86:J86)</f>
        <v>2.07392612916614</v>
      </c>
      <c r="P77" s="416" t="str">
        <f aca="false">IF(N77&lt;=1,"Très faible",IF(N77&lt;=2,"Faible",IF(N77&lt;=3,"Moyenne",IF(N77&lt;=4,"Forte",IF(N77&lt;=5,"Très forte","")))))</f>
        <v>Forte</v>
      </c>
      <c r="Q77" s="313" t="str">
        <f aca="false">IF(O77&lt;=1,"Très faible",IF(O77&lt;=2,"Faible",IF(O77&lt;=3,"Moyenne",IF(O77&lt;=4,"Forte",IF(O77&lt;=5,"Très forte","")))))</f>
        <v>Moyenne</v>
      </c>
      <c r="R77" s="315" t="n">
        <f aca="false">-(1-(O77/N77))</f>
        <v>-0.32857024229183</v>
      </c>
      <c r="S77" s="316" t="n">
        <f aca="false">O77-N77</f>
        <v>-1.01489456332922</v>
      </c>
      <c r="T77" s="313" t="str">
        <f aca="false">IF(ABS(S77)&gt;0.6,"Très fort",IF(ABS(S77)&gt;0.47,"Fort",IF(ABS(S77)&gt;0.35,"Modéré",IF(ABS(S77)&gt;0.25,"Faible","NS"))))</f>
        <v>Très fort</v>
      </c>
      <c r="U77" s="371"/>
      <c r="V77" s="278"/>
    </row>
    <row r="78" customFormat="false" ht="33.75" hidden="false" customHeight="true" outlineLevel="0" collapsed="false">
      <c r="A78" s="412"/>
      <c r="B78" s="263" t="s">
        <v>97</v>
      </c>
      <c r="C78" s="417" t="s">
        <v>67</v>
      </c>
      <c r="D78" s="418" t="s">
        <v>212</v>
      </c>
      <c r="E78" s="418" t="s">
        <v>73</v>
      </c>
      <c r="F78" s="418" t="s">
        <v>76</v>
      </c>
      <c r="G78" s="418" t="s">
        <v>77</v>
      </c>
      <c r="H78" s="418" t="s">
        <v>80</v>
      </c>
      <c r="I78" s="418" t="s">
        <v>83</v>
      </c>
      <c r="J78" s="419" t="s">
        <v>86</v>
      </c>
      <c r="K78" s="282"/>
      <c r="M78" s="238" t="s">
        <v>143</v>
      </c>
      <c r="N78" s="309" t="n">
        <f aca="false">SUM(C69:J69)</f>
        <v>2.68354563773091</v>
      </c>
      <c r="O78" s="310" t="n">
        <f aca="false">SUM(C87:J87)</f>
        <v>2.1909404347989</v>
      </c>
      <c r="P78" s="311" t="str">
        <f aca="false">IF(N78&lt;=1,"Très faible",IF(N78&lt;=2,"Faible",IF(N78&lt;=3,"Moyenne",IF(N78&lt;=4,"Forte",IF(N78&lt;=5,"Très forte","")))))</f>
        <v>Moyenne</v>
      </c>
      <c r="Q78" s="415" t="str">
        <f aca="false">IF(O78&lt;=1,"Très faible",IF(O78&lt;=2,"Faible",IF(O78&lt;=3,"Moyenne",IF(O78&lt;=4,"Forte",IF(O78&lt;=5,"Très forte","")))))</f>
        <v>Moyenne</v>
      </c>
      <c r="R78" s="315" t="n">
        <f aca="false">-(1-(O78/N78))</f>
        <v>-0.18356505512928</v>
      </c>
      <c r="S78" s="316" t="n">
        <f aca="false">O78-N78</f>
        <v>-0.492605202932015</v>
      </c>
      <c r="T78" s="313" t="str">
        <f aca="false">IF(ABS(S78)&gt;0.6,"Très fort",IF(ABS(S78)&gt;0.47,"Fort",IF(ABS(S78)&gt;0.35,"Modéré",IF(ABS(S78)&gt;0.25,"Faible","NS"))))</f>
        <v>Fort</v>
      </c>
      <c r="U78" s="371"/>
      <c r="V78" s="278"/>
    </row>
    <row r="79" customFormat="false" ht="15.3" hidden="false" customHeight="false" outlineLevel="0" collapsed="false">
      <c r="A79" s="412"/>
      <c r="B79" s="420" t="s">
        <v>115</v>
      </c>
      <c r="C79" s="284" t="n">
        <f aca="false">C27*C$54/$K$54</f>
        <v>1.5522278873881</v>
      </c>
      <c r="D79" s="285" t="n">
        <f aca="false">D27*D$54/$K$54</f>
        <v>1.38419619041842</v>
      </c>
      <c r="E79" s="285" t="n">
        <f aca="false">E27*E$54/$K$54</f>
        <v>0.0614927939987318</v>
      </c>
      <c r="F79" s="285" t="n">
        <f aca="false">F27*F$54/$K$54</f>
        <v>0</v>
      </c>
      <c r="G79" s="285" t="n">
        <f aca="false">G27*G$54/$K$54</f>
        <v>0.000894187462465858</v>
      </c>
      <c r="H79" s="285" t="n">
        <f aca="false">H27*H$54/$K$54</f>
        <v>0.000966975086507271</v>
      </c>
      <c r="I79" s="285" t="n">
        <f aca="false">I27*I$54/$K$54</f>
        <v>0.108658655000679</v>
      </c>
      <c r="J79" s="285" t="n">
        <f aca="false">J27*J$54/$K$54</f>
        <v>0.167811107514794</v>
      </c>
      <c r="K79" s="282"/>
      <c r="M79" s="238" t="s">
        <v>144</v>
      </c>
      <c r="N79" s="309" t="n">
        <f aca="false">SUM(C70:J70)</f>
        <v>2.95503168202163</v>
      </c>
      <c r="O79" s="310" t="n">
        <f aca="false">SUM(C88:J88)</f>
        <v>2.41940570954504</v>
      </c>
      <c r="P79" s="311" t="str">
        <f aca="false">IF(N79&lt;=1,"Très faible",IF(N79&lt;=2,"Faible",IF(N79&lt;=3,"Moyenne",IF(N79&lt;=4,"Forte",IF(N79&lt;=5,"Très forte","")))))</f>
        <v>Moyenne</v>
      </c>
      <c r="Q79" s="415" t="str">
        <f aca="false">IF(O79&lt;=1,"Très faible",IF(O79&lt;=2,"Faible",IF(O79&lt;=3,"Moyenne",IF(O79&lt;=4,"Forte",IF(O79&lt;=5,"Très forte","")))))</f>
        <v>Moyenne</v>
      </c>
      <c r="R79" s="315" t="n">
        <f aca="false">-(1-(O79/N79))</f>
        <v>-0.181258961024116</v>
      </c>
      <c r="S79" s="316" t="n">
        <f aca="false">O79-N79</f>
        <v>-0.535625972476586</v>
      </c>
      <c r="T79" s="313" t="str">
        <f aca="false">IF(ABS(S79)&gt;0.6,"Très fort",IF(ABS(S79)&gt;0.47,"Fort",IF(ABS(S79)&gt;0.35,"Modéré",IF(ABS(S79)&gt;0.25,"Faible","NS"))))</f>
        <v>Fort</v>
      </c>
      <c r="U79" s="371"/>
      <c r="V79" s="278"/>
    </row>
    <row r="80" customFormat="false" ht="14.55" hidden="false" customHeight="false" outlineLevel="0" collapsed="false">
      <c r="A80" s="412"/>
      <c r="B80" s="421" t="s">
        <v>126</v>
      </c>
      <c r="C80" s="284" t="n">
        <f aca="false">C28*C$54/$K$54</f>
        <v>1.47443319531984</v>
      </c>
      <c r="D80" s="285" t="n">
        <f aca="false">D28*D$54/$K$54</f>
        <v>1.79672854276931</v>
      </c>
      <c r="E80" s="285" t="n">
        <f aca="false">E28*E$54/$K$54</f>
        <v>0.0746351084002425</v>
      </c>
      <c r="F80" s="285" t="n">
        <f aca="false">F28*F$54/$K$54</f>
        <v>0</v>
      </c>
      <c r="G80" s="285" t="n">
        <f aca="false">G28*G$54/$K$54</f>
        <v>0</v>
      </c>
      <c r="H80" s="285" t="n">
        <f aca="false">H28*H$54/$K$54</f>
        <v>0.0232494168181149</v>
      </c>
      <c r="I80" s="285" t="n">
        <f aca="false">I28*I$54/$K$54</f>
        <v>0.162987982501018</v>
      </c>
      <c r="J80" s="285" t="n">
        <f aca="false">J28*J$54/$K$54</f>
        <v>0.0946970192424788</v>
      </c>
      <c r="K80" s="282"/>
      <c r="M80" s="238" t="s">
        <v>145</v>
      </c>
      <c r="N80" s="309" t="n">
        <f aca="false">SUM(C71:J71)</f>
        <v>3.22322966950473</v>
      </c>
      <c r="O80" s="310" t="n">
        <f aca="false">SUM(C89:J89)</f>
        <v>2.66931621264208</v>
      </c>
      <c r="P80" s="311" t="str">
        <f aca="false">IF(N80&lt;=1,"Très faible",IF(N80&lt;=2,"Faible",IF(N80&lt;=3,"Moyenne",IF(N80&lt;=4,"Forte",IF(N80&lt;=5,"Très forte","")))))</f>
        <v>Forte</v>
      </c>
      <c r="Q80" s="415" t="str">
        <f aca="false">IF(O80&lt;=1,"Très faible",IF(O80&lt;=2,"Faible",IF(O80&lt;=3,"Moyenne",IF(O80&lt;=4,"Forte",IF(O80&lt;=5,"Très forte","")))))</f>
        <v>Moyenne</v>
      </c>
      <c r="R80" s="315" t="n">
        <f aca="false">-(1-(O80/N80))</f>
        <v>-0.171850446185474</v>
      </c>
      <c r="S80" s="316" t="n">
        <f aca="false">O80-N80</f>
        <v>-0.553913456862646</v>
      </c>
      <c r="T80" s="313" t="str">
        <f aca="false">IF(ABS(S80)&gt;0.6,"Très fort",IF(ABS(S80)&gt;0.47,"Fort",IF(ABS(S80)&gt;0.35,"Modéré",IF(ABS(S80)&gt;0.25,"Faible","NS"))))</f>
        <v>Fort</v>
      </c>
      <c r="U80" s="371"/>
      <c r="V80" s="278"/>
    </row>
    <row r="81" customFormat="false" ht="17.1" hidden="false" customHeight="true" outlineLevel="0" collapsed="false">
      <c r="A81" s="412"/>
      <c r="B81" s="421" t="s">
        <v>127</v>
      </c>
      <c r="C81" s="284" t="n">
        <f aca="false">C29*C$54/$K$54</f>
        <v>1.22519330590078</v>
      </c>
      <c r="D81" s="285" t="n">
        <f aca="false">D29*D$54/$K$54</f>
        <v>1.20786722552658</v>
      </c>
      <c r="E81" s="285" t="n">
        <f aca="false">E29*E$54/$K$54</f>
        <v>0.0489671579949625</v>
      </c>
      <c r="F81" s="285" t="n">
        <f aca="false">F29*F$54/$K$54</f>
        <v>0</v>
      </c>
      <c r="G81" s="285" t="n">
        <f aca="false">G29*G$54/$K$54</f>
        <v>0.000817790863730912</v>
      </c>
      <c r="H81" s="285" t="n">
        <f aca="false">H29*H$54/$K$54</f>
        <v>0</v>
      </c>
      <c r="I81" s="285" t="n">
        <f aca="false">I29*I$54/$K$54</f>
        <v>0.209673003368107</v>
      </c>
      <c r="J81" s="285" t="n">
        <f aca="false">J29*J$54/$K$54</f>
        <v>0.113465648781448</v>
      </c>
      <c r="K81" s="282"/>
      <c r="M81" s="238" t="s">
        <v>146</v>
      </c>
      <c r="N81" s="309" t="n">
        <f aca="false">SUM(C72:J72)</f>
        <v>2.82452983435568</v>
      </c>
      <c r="O81" s="310" t="n">
        <f aca="false">SUM(C90:J90)</f>
        <v>2.36931775471649</v>
      </c>
      <c r="P81" s="311" t="str">
        <f aca="false">IF(N81&lt;=1,"Très faible",IF(N81&lt;=2,"Faible",IF(N81&lt;=3,"Moyenne",IF(N81&lt;=4,"Forte",IF(N81&lt;=5,"Très forte","")))))</f>
        <v>Moyenne</v>
      </c>
      <c r="Q81" s="415" t="str">
        <f aca="false">IF(O81&lt;=1,"Très faible",IF(O81&lt;=2,"Faible",IF(O81&lt;=3,"Moyenne",IF(O81&lt;=4,"Forte",IF(O81&lt;=5,"Très forte","")))))</f>
        <v>Moyenne</v>
      </c>
      <c r="R81" s="315" t="n">
        <f aca="false">-(1-(O81/N81))</f>
        <v>-0.161163841890532</v>
      </c>
      <c r="S81" s="316" t="n">
        <f aca="false">O81-N81</f>
        <v>-0.455212079639189</v>
      </c>
      <c r="T81" s="313" t="str">
        <f aca="false">IF(ABS(S81)&gt;0.6,"Très fort",IF(ABS(S81)&gt;0.47,"Fort",IF(ABS(S81)&gt;0.35,"Modéré",IF(ABS(S81)&gt;0.25,"Faible","NS"))))</f>
        <v>Modéré</v>
      </c>
      <c r="U81" s="371"/>
      <c r="V81" s="278"/>
    </row>
    <row r="82" customFormat="false" ht="15.3" hidden="false" customHeight="false" outlineLevel="0" collapsed="false">
      <c r="A82" s="412"/>
      <c r="B82" s="421" t="s">
        <v>128</v>
      </c>
      <c r="C82" s="284" t="n">
        <f aca="false">C30*C$54/$K$54</f>
        <v>1.40765885569836</v>
      </c>
      <c r="D82" s="285" t="n">
        <f aca="false">D30*D$54/$K$54</f>
        <v>1.31790335497698</v>
      </c>
      <c r="E82" s="285" t="n">
        <f aca="false">E30*E$54/$K$54</f>
        <v>0.073600093923449</v>
      </c>
      <c r="F82" s="285" t="n">
        <f aca="false">F30*F$54/$K$54</f>
        <v>0</v>
      </c>
      <c r="G82" s="285" t="n">
        <f aca="false">G30*G$54/$K$54</f>
        <v>0</v>
      </c>
      <c r="H82" s="285" t="n">
        <f aca="false">H30*H$54/$K$54</f>
        <v>0</v>
      </c>
      <c r="I82" s="285" t="n">
        <f aca="false">I30*I$54/$K$54</f>
        <v>0.0651951930004072</v>
      </c>
      <c r="J82" s="285" t="n">
        <f aca="false">J30*J$54/$K$54</f>
        <v>0.11985603530229</v>
      </c>
      <c r="K82" s="282"/>
      <c r="M82" s="255" t="s">
        <v>147</v>
      </c>
      <c r="N82" s="309" t="n">
        <f aca="false">SUM(C73:J73)</f>
        <v>3.09654714492333</v>
      </c>
      <c r="O82" s="310" t="n">
        <f aca="false">SUM(C91:J91)</f>
        <v>2.6174927141742</v>
      </c>
      <c r="P82" s="322" t="str">
        <f aca="false">IF(N82&lt;=1,"Très faible",IF(N82&lt;=2,"Faible",IF(N82&lt;=3,"Moyenne",IF(N82&lt;=4,"Forte",IF(N82&lt;=5,"Très forte","")))))</f>
        <v>Forte</v>
      </c>
      <c r="Q82" s="422" t="str">
        <f aca="false">IF(O82&lt;=1,"Très faible",IF(O82&lt;=2,"Faible",IF(O82&lt;=3,"Moyenne",IF(O82&lt;=4,"Forte",IF(O82&lt;=5,"Très forte","")))))</f>
        <v>Moyenne</v>
      </c>
      <c r="R82" s="326" t="n">
        <f aca="false">-(1-(O82/N82))</f>
        <v>-0.154706002630874</v>
      </c>
      <c r="S82" s="327" t="n">
        <f aca="false">O82-N82</f>
        <v>-0.479054430749133</v>
      </c>
      <c r="T82" s="324" t="str">
        <f aca="false">IF(ABS(S82)&gt;0.6,"Très fort",IF(ABS(S82)&gt;0.47,"Fort",IF(ABS(S82)&gt;0.35,"Modéré",IF(ABS(S82)&gt;0.25,"Faible","NS"))))</f>
        <v>Fort</v>
      </c>
      <c r="U82" s="372"/>
      <c r="V82" s="317"/>
    </row>
    <row r="83" customFormat="false" ht="14.55" hidden="false" customHeight="false" outlineLevel="0" collapsed="false">
      <c r="A83" s="412"/>
      <c r="B83" s="421" t="s">
        <v>134</v>
      </c>
      <c r="C83" s="284" t="n">
        <f aca="false">C31*C$54/$K$54</f>
        <v>0.322716402569394</v>
      </c>
      <c r="D83" s="285" t="n">
        <f aca="false">D31*D$54/$K$54</f>
        <v>1.57141823657501</v>
      </c>
      <c r="E83" s="285" t="n">
        <f aca="false">E31*E$54/$K$54</f>
        <v>0</v>
      </c>
      <c r="F83" s="285" t="n">
        <f aca="false">F31*F$54/$K$54</f>
        <v>0</v>
      </c>
      <c r="G83" s="285" t="n">
        <f aca="false">G31*G$54/$K$54</f>
        <v>0</v>
      </c>
      <c r="H83" s="285" t="n">
        <f aca="false">H31*H$54/$K$54</f>
        <v>0</v>
      </c>
      <c r="I83" s="285" t="n">
        <f aca="false">I31*I$54/$K$54</f>
        <v>0.130390386000814</v>
      </c>
      <c r="J83" s="285" t="n">
        <f aca="false">J31*J$54/$K$54</f>
        <v>0</v>
      </c>
      <c r="K83" s="282"/>
      <c r="X83" s="330"/>
      <c r="Y83" s="317"/>
    </row>
    <row r="84" customFormat="false" ht="14.55" hidden="false" customHeight="false" outlineLevel="0" collapsed="false">
      <c r="A84" s="412"/>
      <c r="B84" s="421" t="s">
        <v>135</v>
      </c>
      <c r="C84" s="284" t="n">
        <f aca="false">C32*C$54/$K$54</f>
        <v>1.29185519294627</v>
      </c>
      <c r="D84" s="285" t="n">
        <f aca="false">D32*D$54/$K$54</f>
        <v>1.42031214593191</v>
      </c>
      <c r="E84" s="285" t="n">
        <f aca="false">E32*E$54/$K$54</f>
        <v>0.0443835994133369</v>
      </c>
      <c r="F84" s="285" t="n">
        <f aca="false">F32*F$54/$K$54</f>
        <v>0</v>
      </c>
      <c r="G84" s="285" t="n">
        <f aca="false">G32*G$54/$K$54</f>
        <v>0</v>
      </c>
      <c r="H84" s="285" t="n">
        <f aca="false">H32*H$54/$K$54</f>
        <v>0</v>
      </c>
      <c r="I84" s="285" t="n">
        <f aca="false">I32*I$54/$K$54</f>
        <v>0.184719713501154</v>
      </c>
      <c r="J84" s="285" t="n">
        <f aca="false">J32*J$54/$K$54</f>
        <v>0.0636524890573357</v>
      </c>
      <c r="K84" s="282"/>
      <c r="X84" s="330"/>
      <c r="Y84" s="317"/>
    </row>
    <row r="85" customFormat="false" ht="14.55" hidden="false" customHeight="false" outlineLevel="0" collapsed="false">
      <c r="A85" s="412"/>
      <c r="B85" s="421" t="s">
        <v>136</v>
      </c>
      <c r="C85" s="284" t="n">
        <f aca="false">C33*C$54/$K$54</f>
        <v>1.29124794903593</v>
      </c>
      <c r="D85" s="285" t="n">
        <f aca="false">D33*D$54/$K$54</f>
        <v>1.53822080014088</v>
      </c>
      <c r="E85" s="285" t="n">
        <f aca="false">E33*E$54/$K$54</f>
        <v>0.068484508124342</v>
      </c>
      <c r="F85" s="285" t="n">
        <f aca="false">F33*F$54/$K$54</f>
        <v>0</v>
      </c>
      <c r="G85" s="285" t="n">
        <f aca="false">G33*G$54/$K$54</f>
        <v>0</v>
      </c>
      <c r="H85" s="285" t="n">
        <f aca="false">H33*H$54/$K$54</f>
        <v>0</v>
      </c>
      <c r="I85" s="285" t="n">
        <f aca="false">I33*I$54/$K$54</f>
        <v>0</v>
      </c>
      <c r="J85" s="285" t="n">
        <f aca="false">J33*J$54/$K$54</f>
        <v>0.111775985968644</v>
      </c>
      <c r="K85" s="282"/>
      <c r="X85" s="330"/>
      <c r="Y85" s="317"/>
    </row>
    <row r="86" customFormat="false" ht="18.9" hidden="false" customHeight="true" outlineLevel="0" collapsed="false">
      <c r="A86" s="412"/>
      <c r="B86" s="421" t="s">
        <v>139</v>
      </c>
      <c r="C86" s="284" t="n">
        <f aca="false">C34*C$54/$K$54</f>
        <v>0.510377261377607</v>
      </c>
      <c r="D86" s="285" t="n">
        <f aca="false">D34*D$54/$K$54</f>
        <v>1.43082721089382</v>
      </c>
      <c r="E86" s="285" t="n">
        <f aca="false">E34*E$54/$K$54</f>
        <v>0.00942803659646792</v>
      </c>
      <c r="F86" s="285" t="n">
        <f aca="false">F34*F$54/$K$54</f>
        <v>0</v>
      </c>
      <c r="G86" s="285" t="n">
        <f aca="false">G34*G$54/$K$54</f>
        <v>0</v>
      </c>
      <c r="H86" s="285" t="n">
        <f aca="false">H34*H$54/$K$54</f>
        <v>0</v>
      </c>
      <c r="I86" s="285" t="n">
        <f aca="false">I34*I$54/$K$54</f>
        <v>0.119524520500747</v>
      </c>
      <c r="J86" s="285" t="n">
        <f aca="false">J34*J$54/$K$54</f>
        <v>0.00376909979749625</v>
      </c>
      <c r="K86" s="282"/>
      <c r="M86" s="331"/>
      <c r="N86" s="331"/>
      <c r="O86" s="331"/>
      <c r="P86" s="331"/>
      <c r="Q86" s="331"/>
      <c r="R86" s="331"/>
      <c r="S86" s="331"/>
      <c r="T86" s="332"/>
      <c r="U86" s="332"/>
      <c r="V86" s="332"/>
      <c r="W86" s="332"/>
      <c r="X86" s="333"/>
      <c r="Y86" s="317"/>
    </row>
    <row r="87" customFormat="false" ht="14.55" hidden="false" customHeight="false" outlineLevel="0" collapsed="false">
      <c r="A87" s="412"/>
      <c r="B87" s="421" t="s">
        <v>143</v>
      </c>
      <c r="C87" s="284" t="n">
        <f aca="false">C35*C$54/$K$54</f>
        <v>1.30130120932923</v>
      </c>
      <c r="D87" s="285" t="n">
        <f aca="false">D35*D$54/$K$54</f>
        <v>0.838898289583944</v>
      </c>
      <c r="E87" s="285" t="n">
        <f aca="false">E35*E$54/$K$54</f>
        <v>0.00875285449999647</v>
      </c>
      <c r="F87" s="285" t="n">
        <f aca="false">F35*F$54/$K$54</f>
        <v>0</v>
      </c>
      <c r="G87" s="285" t="n">
        <f aca="false">G35*G$54/$K$54</f>
        <v>0</v>
      </c>
      <c r="H87" s="285" t="n">
        <f aca="false">H35*H$54/$K$54</f>
        <v>0</v>
      </c>
      <c r="I87" s="285" t="n">
        <f aca="false">I35*I$54/$K$54</f>
        <v>0.0108658655000679</v>
      </c>
      <c r="J87" s="285" t="n">
        <f aca="false">J35*J$54/$K$54</f>
        <v>0.0311222158856594</v>
      </c>
      <c r="K87" s="282"/>
      <c r="M87" s="331"/>
      <c r="N87" s="329"/>
      <c r="O87" s="329"/>
      <c r="P87" s="329"/>
      <c r="Q87" s="329"/>
      <c r="R87" s="329"/>
      <c r="S87" s="329"/>
      <c r="T87" s="329"/>
      <c r="U87" s="329"/>
      <c r="V87" s="334"/>
      <c r="W87" s="329"/>
      <c r="X87" s="335"/>
      <c r="Y87" s="317"/>
    </row>
    <row r="88" customFormat="false" ht="14.55" hidden="false" customHeight="false" outlineLevel="0" collapsed="false">
      <c r="A88" s="412"/>
      <c r="B88" s="421" t="s">
        <v>144</v>
      </c>
      <c r="C88" s="284" t="n">
        <f aca="false">C36*C$54/$K$54</f>
        <v>1.37009969531849</v>
      </c>
      <c r="D88" s="285" t="n">
        <f aca="false">D36*D$54/$K$54</f>
        <v>0.981496972713236</v>
      </c>
      <c r="E88" s="285" t="n">
        <f aca="false">E36*E$54/$K$54</f>
        <v>0.0119846423782028</v>
      </c>
      <c r="F88" s="285" t="n">
        <f aca="false">F36*F$54/$K$54</f>
        <v>0</v>
      </c>
      <c r="G88" s="285" t="n">
        <f aca="false">G36*G$54/$K$54</f>
        <v>0</v>
      </c>
      <c r="H88" s="285" t="n">
        <f aca="false">H36*H$54/$K$54</f>
        <v>0</v>
      </c>
      <c r="I88" s="285" t="n">
        <f aca="false">I36*I$54/$K$54</f>
        <v>0.0217317310001357</v>
      </c>
      <c r="J88" s="285" t="n">
        <f aca="false">J36*J$54/$K$54</f>
        <v>0.0340926681349815</v>
      </c>
      <c r="K88" s="282"/>
      <c r="M88" s="259"/>
      <c r="N88" s="262"/>
      <c r="O88" s="262"/>
      <c r="P88" s="262"/>
      <c r="Q88" s="263"/>
      <c r="R88" s="263"/>
      <c r="S88" s="263"/>
      <c r="T88" s="338"/>
      <c r="U88" s="338"/>
      <c r="V88" s="339"/>
      <c r="W88" s="263"/>
      <c r="X88" s="340"/>
      <c r="Y88" s="317"/>
    </row>
    <row r="89" customFormat="false" ht="18.9" hidden="false" customHeight="true" outlineLevel="0" collapsed="false">
      <c r="A89" s="412"/>
      <c r="B89" s="421" t="s">
        <v>145</v>
      </c>
      <c r="C89" s="284" t="n">
        <f aca="false">C37*C$54/$K$54</f>
        <v>1.4264384358883</v>
      </c>
      <c r="D89" s="285" t="n">
        <f aca="false">D37*D$54/$K$54</f>
        <v>1.12382063427429</v>
      </c>
      <c r="E89" s="285" t="n">
        <f aca="false">E37*E$54/$K$54</f>
        <v>0.0233729024319898</v>
      </c>
      <c r="F89" s="285" t="n">
        <f aca="false">F37*F$54/$K$54</f>
        <v>0</v>
      </c>
      <c r="G89" s="285" t="n">
        <f aca="false">G37*G$54/$K$54</f>
        <v>0</v>
      </c>
      <c r="H89" s="285" t="n">
        <f aca="false">H37*H$54/$K$54</f>
        <v>0</v>
      </c>
      <c r="I89" s="285" t="n">
        <f aca="false">I37*I$54/$K$54</f>
        <v>0.0434634620002715</v>
      </c>
      <c r="J89" s="285" t="n">
        <f aca="false">J37*J$54/$K$54</f>
        <v>0.0522207780472245</v>
      </c>
      <c r="K89" s="282"/>
      <c r="M89" s="259"/>
      <c r="N89" s="262"/>
      <c r="O89" s="262"/>
      <c r="P89" s="262"/>
      <c r="Q89" s="263"/>
      <c r="R89" s="263"/>
      <c r="S89" s="263"/>
      <c r="T89" s="338"/>
      <c r="U89" s="338"/>
      <c r="V89" s="339"/>
      <c r="W89" s="263"/>
      <c r="X89" s="340"/>
      <c r="Y89" s="317"/>
      <c r="AE89" s="318"/>
      <c r="AF89" s="318"/>
      <c r="AG89" s="318"/>
      <c r="AH89" s="318"/>
    </row>
    <row r="90" customFormat="false" ht="24.6" hidden="false" customHeight="true" outlineLevel="0" collapsed="false">
      <c r="A90" s="412"/>
      <c r="B90" s="421" t="s">
        <v>146</v>
      </c>
      <c r="C90" s="284" t="n">
        <f aca="false">C38*C$54/$K$54</f>
        <v>1.44148009245241</v>
      </c>
      <c r="D90" s="285" t="n">
        <f aca="false">D38*D$54/$K$54</f>
        <v>0.79995523552202</v>
      </c>
      <c r="E90" s="285" t="n">
        <f aca="false">E38*E$54/$K$54</f>
        <v>0.0208762317089201</v>
      </c>
      <c r="F90" s="285" t="n">
        <f aca="false">F38*F$54/$K$54</f>
        <v>0</v>
      </c>
      <c r="G90" s="285" t="n">
        <f aca="false">G38*G$54/$K$54</f>
        <v>0</v>
      </c>
      <c r="H90" s="285" t="n">
        <f aca="false">H38*H$54/$K$54</f>
        <v>0</v>
      </c>
      <c r="I90" s="285" t="n">
        <f aca="false">I38*I$54/$K$54</f>
        <v>0.0217317310001357</v>
      </c>
      <c r="J90" s="285" t="n">
        <f aca="false">J38*J$54/$K$54</f>
        <v>0.0852744640330061</v>
      </c>
      <c r="K90" s="282"/>
      <c r="M90" s="259"/>
      <c r="N90" s="262"/>
      <c r="O90" s="262"/>
      <c r="P90" s="262"/>
      <c r="Q90" s="263"/>
      <c r="R90" s="263"/>
      <c r="S90" s="263"/>
      <c r="T90" s="338"/>
      <c r="U90" s="338"/>
      <c r="V90" s="339"/>
      <c r="W90" s="263"/>
      <c r="X90" s="278"/>
      <c r="Y90" s="317"/>
      <c r="AE90" s="318"/>
      <c r="AF90" s="318"/>
      <c r="AG90" s="318"/>
      <c r="AH90" s="318"/>
    </row>
    <row r="91" customFormat="false" ht="21" hidden="false" customHeight="true" outlineLevel="0" collapsed="false">
      <c r="A91" s="412"/>
      <c r="B91" s="423" t="s">
        <v>147</v>
      </c>
      <c r="C91" s="284" t="n">
        <f aca="false">C39*C$54/$K$54</f>
        <v>1.41487831107677</v>
      </c>
      <c r="D91" s="285" t="n">
        <f aca="false">D39*D$54/$K$54</f>
        <v>1.02800311990159</v>
      </c>
      <c r="E91" s="285" t="n">
        <f aca="false">E39*E$54/$K$54</f>
        <v>0.0297934696254781</v>
      </c>
      <c r="F91" s="285" t="n">
        <f aca="false">F39*F$54/$K$54</f>
        <v>0</v>
      </c>
      <c r="G91" s="285" t="n">
        <f aca="false">G39*G$54/$K$54</f>
        <v>0</v>
      </c>
      <c r="H91" s="285" t="n">
        <f aca="false">H39*H$54/$K$54</f>
        <v>0.000750780178398689</v>
      </c>
      <c r="I91" s="285" t="n">
        <f aca="false">I39*I$54/$K$54</f>
        <v>0.0543293275003393</v>
      </c>
      <c r="J91" s="285" t="n">
        <f aca="false">J39*J$54/$K$54</f>
        <v>0.0897377058916158</v>
      </c>
      <c r="K91" s="341"/>
      <c r="M91" s="424"/>
      <c r="N91" s="425"/>
      <c r="O91" s="425"/>
      <c r="P91" s="425"/>
      <c r="Q91" s="426"/>
      <c r="R91" s="426"/>
      <c r="S91" s="263"/>
      <c r="T91" s="338"/>
      <c r="U91" s="338"/>
      <c r="V91" s="339"/>
      <c r="W91" s="263"/>
      <c r="AC91" s="427" t="s">
        <v>97</v>
      </c>
      <c r="AD91" s="374" t="s">
        <v>232</v>
      </c>
      <c r="AE91" s="374"/>
      <c r="AF91" s="329"/>
      <c r="AG91" s="328"/>
      <c r="AH91" s="329"/>
    </row>
    <row r="92" customFormat="false" ht="28.8" hidden="false" customHeight="true" outlineLevel="0" collapsed="false">
      <c r="M92" s="424"/>
      <c r="N92" s="425"/>
      <c r="O92" s="425"/>
      <c r="P92" s="425"/>
      <c r="Q92" s="426"/>
      <c r="R92" s="426"/>
      <c r="S92" s="263"/>
      <c r="T92" s="338"/>
      <c r="U92" s="338"/>
      <c r="V92" s="339"/>
      <c r="W92" s="263"/>
      <c r="Y92" s="428" t="s">
        <v>225</v>
      </c>
      <c r="Z92" s="290" t="s">
        <v>234</v>
      </c>
      <c r="AA92" s="290" t="s">
        <v>235</v>
      </c>
      <c r="AC92" s="427"/>
      <c r="AD92" s="290" t="s">
        <v>234</v>
      </c>
      <c r="AE92" s="290" t="s">
        <v>235</v>
      </c>
      <c r="AF92" s="339"/>
      <c r="AG92" s="429"/>
      <c r="AH92" s="339"/>
    </row>
    <row r="93" customFormat="false" ht="15.85" hidden="false" customHeight="false" outlineLevel="0" collapsed="false">
      <c r="M93" s="430"/>
      <c r="N93" s="430"/>
      <c r="O93" s="430"/>
      <c r="P93" s="431"/>
      <c r="Q93" s="426"/>
      <c r="R93" s="426"/>
      <c r="S93" s="263"/>
      <c r="T93" s="338"/>
      <c r="U93" s="338"/>
      <c r="V93" s="339"/>
      <c r="W93" s="263"/>
      <c r="Y93" s="300" t="s">
        <v>115</v>
      </c>
      <c r="Z93" s="382" t="n">
        <f aca="false">S106</f>
        <v>-2.55858104235043</v>
      </c>
      <c r="AA93" s="382" t="n">
        <f aca="false">S70</f>
        <v>-0.722899834280085</v>
      </c>
      <c r="AC93" s="300" t="s">
        <v>115</v>
      </c>
      <c r="AD93" s="386" t="s">
        <v>209</v>
      </c>
      <c r="AE93" s="432" t="s">
        <v>209</v>
      </c>
      <c r="AF93" s="339"/>
      <c r="AG93" s="429"/>
      <c r="AH93" s="339"/>
    </row>
    <row r="94" customFormat="false" ht="16.6" hidden="false" customHeight="false" outlineLevel="0" collapsed="false">
      <c r="M94" s="430"/>
      <c r="N94" s="430"/>
      <c r="O94" s="430"/>
      <c r="P94" s="431"/>
      <c r="Q94" s="426"/>
      <c r="R94" s="426"/>
      <c r="S94" s="263"/>
      <c r="T94" s="338"/>
      <c r="U94" s="338"/>
      <c r="V94" s="339"/>
      <c r="W94" s="263"/>
      <c r="Y94" s="238" t="s">
        <v>126</v>
      </c>
      <c r="Z94" s="388" t="n">
        <f aca="false">S107</f>
        <v>-2.93330376243145</v>
      </c>
      <c r="AA94" s="388" t="n">
        <f aca="false">S71</f>
        <v>-0.754678674951113</v>
      </c>
      <c r="AC94" s="238" t="s">
        <v>126</v>
      </c>
      <c r="AD94" s="391" t="s">
        <v>209</v>
      </c>
      <c r="AE94" s="433" t="s">
        <v>209</v>
      </c>
      <c r="AF94" s="339"/>
      <c r="AG94" s="429"/>
      <c r="AH94" s="339"/>
    </row>
    <row r="95" customFormat="false" ht="16.6" hidden="false" customHeight="true" outlineLevel="0" collapsed="false">
      <c r="A95" s="434" t="s">
        <v>265</v>
      </c>
      <c r="B95" s="274" t="s">
        <v>237</v>
      </c>
      <c r="C95" s="275"/>
      <c r="D95" s="275"/>
      <c r="E95" s="275"/>
      <c r="F95" s="275"/>
      <c r="G95" s="275"/>
      <c r="H95" s="275"/>
      <c r="I95" s="352"/>
      <c r="J95" s="352"/>
      <c r="K95" s="353"/>
      <c r="M95" s="430"/>
      <c r="N95" s="430"/>
      <c r="O95" s="430"/>
      <c r="P95" s="431"/>
      <c r="Q95" s="426"/>
      <c r="R95" s="426"/>
      <c r="S95" s="263"/>
      <c r="T95" s="338"/>
      <c r="U95" s="338"/>
      <c r="V95" s="339"/>
      <c r="W95" s="263"/>
      <c r="Y95" s="238" t="s">
        <v>127</v>
      </c>
      <c r="Z95" s="388" t="n">
        <f aca="false">S108</f>
        <v>-1.48264872501443</v>
      </c>
      <c r="AA95" s="388" t="n">
        <f aca="false">S72</f>
        <v>-0.31601300865405</v>
      </c>
      <c r="AC95" s="238" t="s">
        <v>127</v>
      </c>
      <c r="AD95" s="391" t="s">
        <v>209</v>
      </c>
      <c r="AE95" s="433" t="s">
        <v>122</v>
      </c>
      <c r="AF95" s="339"/>
      <c r="AG95" s="429"/>
      <c r="AH95" s="339"/>
    </row>
    <row r="96" customFormat="false" ht="29.9" hidden="false" customHeight="false" outlineLevel="0" collapsed="false">
      <c r="A96" s="434"/>
      <c r="B96" s="263" t="s">
        <v>97</v>
      </c>
      <c r="C96" s="279" t="s">
        <v>67</v>
      </c>
      <c r="D96" s="280" t="s">
        <v>212</v>
      </c>
      <c r="E96" s="280" t="s">
        <v>73</v>
      </c>
      <c r="F96" s="280" t="s">
        <v>76</v>
      </c>
      <c r="G96" s="280" t="s">
        <v>77</v>
      </c>
      <c r="H96" s="280" t="s">
        <v>80</v>
      </c>
      <c r="I96" s="280" t="s">
        <v>83</v>
      </c>
      <c r="J96" s="281" t="s">
        <v>86</v>
      </c>
      <c r="K96" s="354"/>
      <c r="M96" s="430"/>
      <c r="N96" s="430"/>
      <c r="O96" s="430"/>
      <c r="P96" s="431"/>
      <c r="Q96" s="426"/>
      <c r="R96" s="426"/>
      <c r="S96" s="263"/>
      <c r="T96" s="338"/>
      <c r="U96" s="338"/>
      <c r="V96" s="339"/>
      <c r="W96" s="263"/>
      <c r="Y96" s="238" t="s">
        <v>128</v>
      </c>
      <c r="Z96" s="388" t="n">
        <f aca="false">S109</f>
        <v>-2.53472848260107</v>
      </c>
      <c r="AA96" s="388" t="n">
        <f aca="false">S73</f>
        <v>-0.539891213927823</v>
      </c>
      <c r="AC96" s="238" t="s">
        <v>128</v>
      </c>
      <c r="AD96" s="391" t="s">
        <v>209</v>
      </c>
      <c r="AE96" s="433" t="s">
        <v>116</v>
      </c>
      <c r="AF96" s="339"/>
      <c r="AG96" s="429"/>
      <c r="AH96" s="339"/>
    </row>
    <row r="97" customFormat="false" ht="15.85" hidden="false" customHeight="false" outlineLevel="0" collapsed="false">
      <c r="A97" s="434"/>
      <c r="B97" s="355" t="s">
        <v>115</v>
      </c>
      <c r="C97" s="284" t="n">
        <f aca="false">C10*C$45/$K$45</f>
        <v>1.81392563558169</v>
      </c>
      <c r="D97" s="285" t="n">
        <f aca="false">D10*D$45/$K$45</f>
        <v>1.7974185550714</v>
      </c>
      <c r="E97" s="285" t="n">
        <f aca="false">E10*E$45/$K$45</f>
        <v>0.254339085778576</v>
      </c>
      <c r="F97" s="285" t="n">
        <f aca="false">F10*F$45/$K$45</f>
        <v>0</v>
      </c>
      <c r="G97" s="285" t="n">
        <f aca="false">G10*G$45/$K$45</f>
        <v>0</v>
      </c>
      <c r="H97" s="285" t="n">
        <f aca="false">H10*H$45/$K$45</f>
        <v>0</v>
      </c>
      <c r="I97" s="285" t="n">
        <f aca="false">I10*I$45/$K$45</f>
        <v>0</v>
      </c>
      <c r="J97" s="285" t="n">
        <f aca="false">J10*J$45/$K$45</f>
        <v>0</v>
      </c>
      <c r="K97" s="354"/>
      <c r="M97" s="430"/>
      <c r="N97" s="430"/>
      <c r="O97" s="430"/>
      <c r="P97" s="431"/>
      <c r="Q97" s="426"/>
      <c r="R97" s="426"/>
      <c r="S97" s="263"/>
      <c r="T97" s="338"/>
      <c r="U97" s="338"/>
      <c r="V97" s="339"/>
      <c r="W97" s="263"/>
      <c r="Y97" s="238" t="s">
        <v>134</v>
      </c>
      <c r="Z97" s="388" t="n">
        <f aca="false">S110</f>
        <v>-2.01977089973522</v>
      </c>
      <c r="AA97" s="388" t="n">
        <f aca="false">S74</f>
        <v>-0.658342562247562</v>
      </c>
      <c r="AC97" s="238" t="s">
        <v>134</v>
      </c>
      <c r="AD97" s="391" t="s">
        <v>209</v>
      </c>
      <c r="AE97" s="433" t="s">
        <v>209</v>
      </c>
      <c r="AF97" s="339"/>
      <c r="AG97" s="429"/>
      <c r="AH97" s="339"/>
    </row>
    <row r="98" customFormat="false" ht="14.55" hidden="false" customHeight="false" outlineLevel="0" collapsed="false">
      <c r="A98" s="434"/>
      <c r="B98" s="355" t="s">
        <v>126</v>
      </c>
      <c r="C98" s="284" t="n">
        <f aca="false">C11*C$45/$K$45</f>
        <v>1.72527957509418</v>
      </c>
      <c r="D98" s="285" t="n">
        <f aca="false">D11*D$45/$K$45</f>
        <v>2.33310367674378</v>
      </c>
      <c r="E98" s="285" t="n">
        <f aca="false">E11*E$45/$K$45</f>
        <v>0.181137935086183</v>
      </c>
      <c r="F98" s="285" t="n">
        <f aca="false">F11*F$45/$K$45</f>
        <v>0</v>
      </c>
      <c r="G98" s="285" t="n">
        <f aca="false">G11*G$45/$K$45</f>
        <v>0</v>
      </c>
      <c r="H98" s="285" t="n">
        <f aca="false">H11*H$45/$K$45</f>
        <v>0.0130177796329675</v>
      </c>
      <c r="I98" s="285" t="n">
        <f aca="false">I11*I$45/$K$45</f>
        <v>0</v>
      </c>
      <c r="J98" s="285" t="n">
        <f aca="false">J11*J$45/$K$45</f>
        <v>0</v>
      </c>
      <c r="K98" s="354"/>
      <c r="M98" s="424"/>
      <c r="N98" s="425"/>
      <c r="O98" s="425"/>
      <c r="P98" s="425"/>
      <c r="Q98" s="426"/>
      <c r="R98" s="426"/>
      <c r="S98" s="263"/>
      <c r="T98" s="338"/>
      <c r="U98" s="338"/>
      <c r="V98" s="339"/>
      <c r="W98" s="263"/>
      <c r="Y98" s="238" t="s">
        <v>135</v>
      </c>
      <c r="Z98" s="388" t="n">
        <f aca="false">S111</f>
        <v>-2.59870240322469</v>
      </c>
      <c r="AA98" s="388" t="n">
        <f aca="false">S75</f>
        <v>-0.948648159796295</v>
      </c>
      <c r="AC98" s="238" t="s">
        <v>135</v>
      </c>
      <c r="AD98" s="391" t="s">
        <v>209</v>
      </c>
      <c r="AE98" s="433" t="s">
        <v>209</v>
      </c>
      <c r="AF98" s="339"/>
      <c r="AG98" s="429"/>
      <c r="AH98" s="339"/>
    </row>
    <row r="99" customFormat="false" ht="14.55" hidden="false" customHeight="false" outlineLevel="0" collapsed="false">
      <c r="A99" s="434"/>
      <c r="B99" s="355" t="s">
        <v>127</v>
      </c>
      <c r="C99" s="284" t="n">
        <f aca="false">C12*C$45/$K$45</f>
        <v>1.31753883898597</v>
      </c>
      <c r="D99" s="285" t="n">
        <f aca="false">D12*D$45/$K$45</f>
        <v>1.56845032391529</v>
      </c>
      <c r="E99" s="285" t="n">
        <f aca="false">E12*E$45/$K$45</f>
        <v>0.118842326036168</v>
      </c>
      <c r="F99" s="285" t="n">
        <f aca="false">F12*F$45/$K$45</f>
        <v>0</v>
      </c>
      <c r="G99" s="285" t="n">
        <f aca="false">G12*G$45/$K$45</f>
        <v>0</v>
      </c>
      <c r="H99" s="285" t="n">
        <f aca="false">H12*H$45/$K$45</f>
        <v>0</v>
      </c>
      <c r="I99" s="285" t="n">
        <f aca="false">I12*I$45/$K$45</f>
        <v>0</v>
      </c>
      <c r="J99" s="285" t="n">
        <f aca="false">J12*J$45/$K$45</f>
        <v>0</v>
      </c>
      <c r="K99" s="354"/>
      <c r="M99" s="259"/>
      <c r="N99" s="262"/>
      <c r="O99" s="262"/>
      <c r="P99" s="262"/>
      <c r="Q99" s="263"/>
      <c r="R99" s="263"/>
      <c r="S99" s="263"/>
      <c r="T99" s="338"/>
      <c r="U99" s="338"/>
      <c r="V99" s="339"/>
      <c r="W99" s="263"/>
      <c r="Y99" s="238" t="s">
        <v>136</v>
      </c>
      <c r="Z99" s="388" t="n">
        <f aca="false">S112</f>
        <v>-3.45303732586645</v>
      </c>
      <c r="AA99" s="388" t="n">
        <f aca="false">S76</f>
        <v>-1.13092009949935</v>
      </c>
      <c r="AC99" s="238" t="s">
        <v>136</v>
      </c>
      <c r="AD99" s="391" t="s">
        <v>209</v>
      </c>
      <c r="AE99" s="433" t="s">
        <v>209</v>
      </c>
      <c r="AF99" s="339"/>
      <c r="AG99" s="429"/>
      <c r="AH99" s="339"/>
    </row>
    <row r="100" customFormat="false" ht="14.55" hidden="false" customHeight="false" outlineLevel="0" collapsed="false">
      <c r="A100" s="434"/>
      <c r="B100" s="355" t="s">
        <v>128</v>
      </c>
      <c r="C100" s="284" t="n">
        <f aca="false">C13*C$45/$K$45</f>
        <v>1.51375722140563</v>
      </c>
      <c r="D100" s="285" t="n">
        <f aca="false">D13*D$45/$K$45</f>
        <v>1.71133540203604</v>
      </c>
      <c r="E100" s="285" t="n">
        <f aca="false">E13*E$45/$K$45</f>
        <v>0.178625975378088</v>
      </c>
      <c r="F100" s="285" t="n">
        <f aca="false">F13*F$45/$K$45</f>
        <v>0</v>
      </c>
      <c r="G100" s="285" t="n">
        <f aca="false">G13*G$45/$K$45</f>
        <v>0</v>
      </c>
      <c r="H100" s="285" t="n">
        <f aca="false">H13*H$45/$K$45</f>
        <v>0</v>
      </c>
      <c r="I100" s="285" t="n">
        <f aca="false">I13*I$45/$K$45</f>
        <v>0</v>
      </c>
      <c r="J100" s="285" t="n">
        <f aca="false">J13*J$45/$K$45</f>
        <v>0</v>
      </c>
      <c r="K100" s="354"/>
      <c r="M100" s="259"/>
      <c r="N100" s="262"/>
      <c r="O100" s="262"/>
      <c r="P100" s="262"/>
      <c r="Q100" s="263"/>
      <c r="R100" s="263"/>
      <c r="S100" s="263"/>
      <c r="T100" s="338"/>
      <c r="U100" s="338"/>
      <c r="V100" s="339"/>
      <c r="W100" s="263"/>
      <c r="Y100" s="238" t="s">
        <v>139</v>
      </c>
      <c r="Z100" s="388" t="n">
        <f aca="false">S113</f>
        <v>-2.39316381525848</v>
      </c>
      <c r="AA100" s="388" t="n">
        <f aca="false">S77</f>
        <v>-1.01489456332922</v>
      </c>
      <c r="AC100" s="238" t="s">
        <v>139</v>
      </c>
      <c r="AD100" s="391" t="s">
        <v>209</v>
      </c>
      <c r="AE100" s="433" t="s">
        <v>209</v>
      </c>
      <c r="AF100" s="339"/>
      <c r="AG100" s="429"/>
      <c r="AH100" s="339"/>
    </row>
    <row r="101" customFormat="false" ht="14.55" hidden="false" customHeight="false" outlineLevel="0" collapsed="false">
      <c r="A101" s="434"/>
      <c r="B101" s="355" t="s">
        <v>134</v>
      </c>
      <c r="C101" s="284" t="n">
        <f aca="false">C14*C$45/$K$45</f>
        <v>0.592340483809745</v>
      </c>
      <c r="D101" s="285" t="n">
        <f aca="false">D14*D$45/$K$45</f>
        <v>2.04053176547444</v>
      </c>
      <c r="E101" s="285" t="n">
        <f aca="false">E14*E$45/$K$45</f>
        <v>0</v>
      </c>
      <c r="F101" s="285" t="n">
        <f aca="false">F14*F$45/$K$45</f>
        <v>0</v>
      </c>
      <c r="G101" s="285" t="n">
        <f aca="false">G14*G$45/$K$45</f>
        <v>0</v>
      </c>
      <c r="H101" s="285" t="n">
        <f aca="false">H14*H$45/$K$45</f>
        <v>0</v>
      </c>
      <c r="I101" s="285" t="n">
        <f aca="false">I14*I$45/$K$45</f>
        <v>0</v>
      </c>
      <c r="J101" s="285" t="n">
        <f aca="false">J14*J$45/$K$45</f>
        <v>0</v>
      </c>
      <c r="K101" s="354"/>
      <c r="M101" s="330"/>
      <c r="N101" s="330"/>
      <c r="O101" s="330"/>
      <c r="P101" s="330"/>
      <c r="Q101" s="330"/>
      <c r="R101" s="330"/>
      <c r="S101" s="330"/>
      <c r="T101" s="330"/>
      <c r="U101" s="330"/>
      <c r="V101" s="330"/>
      <c r="W101" s="330"/>
      <c r="Y101" s="238" t="s">
        <v>143</v>
      </c>
      <c r="Z101" s="388" t="n">
        <f aca="false">S114</f>
        <v>-2.3128230488511</v>
      </c>
      <c r="AA101" s="388" t="n">
        <f aca="false">S78</f>
        <v>-0.492605202932015</v>
      </c>
      <c r="AC101" s="238" t="s">
        <v>143</v>
      </c>
      <c r="AD101" s="391" t="s">
        <v>209</v>
      </c>
      <c r="AE101" s="433" t="s">
        <v>116</v>
      </c>
      <c r="AF101" s="339"/>
      <c r="AG101" s="429"/>
      <c r="AH101" s="339"/>
    </row>
    <row r="102" customFormat="false" ht="14.55" hidden="false" customHeight="false" outlineLevel="0" collapsed="false">
      <c r="A102" s="434"/>
      <c r="B102" s="355" t="s">
        <v>135</v>
      </c>
      <c r="C102" s="284" t="n">
        <f aca="false">C15*C$45/$K$45</f>
        <v>1.81392563558169</v>
      </c>
      <c r="D102" s="285" t="n">
        <f aca="false">D15*D$45/$K$45</f>
        <v>1.84431616180044</v>
      </c>
      <c r="E102" s="285" t="n">
        <f aca="false">E15*E$45/$K$45</f>
        <v>0.107718119819841</v>
      </c>
      <c r="F102" s="285" t="n">
        <f aca="false">F15*F$45/$K$45</f>
        <v>0</v>
      </c>
      <c r="G102" s="285" t="n">
        <f aca="false">G15*G$45/$K$45</f>
        <v>0</v>
      </c>
      <c r="H102" s="285" t="n">
        <f aca="false">H15*H$45/$K$45</f>
        <v>0</v>
      </c>
      <c r="I102" s="285" t="n">
        <f aca="false">I15*I$45/$K$45</f>
        <v>0</v>
      </c>
      <c r="J102" s="285" t="n">
        <f aca="false">J15*J$45/$K$45</f>
        <v>0</v>
      </c>
      <c r="K102" s="354"/>
      <c r="M102" s="330"/>
      <c r="N102" s="330"/>
      <c r="O102" s="330"/>
      <c r="P102" s="330"/>
      <c r="Q102" s="330"/>
      <c r="R102" s="330"/>
      <c r="S102" s="330"/>
      <c r="T102" s="330"/>
      <c r="U102" s="330"/>
      <c r="V102" s="330"/>
      <c r="W102" s="330"/>
      <c r="Y102" s="238" t="s">
        <v>144</v>
      </c>
      <c r="Z102" s="388" t="n">
        <f aca="false">S115</f>
        <v>-2.51478800693967</v>
      </c>
      <c r="AA102" s="388" t="n">
        <f aca="false">S79</f>
        <v>-0.535625972476586</v>
      </c>
      <c r="AC102" s="238" t="s">
        <v>144</v>
      </c>
      <c r="AD102" s="391" t="s">
        <v>209</v>
      </c>
      <c r="AE102" s="433" t="s">
        <v>116</v>
      </c>
      <c r="AF102" s="339"/>
      <c r="AG102" s="429"/>
      <c r="AH102" s="339"/>
    </row>
    <row r="103" s="330" customFormat="true" ht="15.3" hidden="false" customHeight="false" outlineLevel="0" collapsed="false">
      <c r="A103" s="434"/>
      <c r="B103" s="355" t="s">
        <v>136</v>
      </c>
      <c r="C103" s="284" t="n">
        <f aca="false">C16*C$45/$K$45</f>
        <v>1.81392563558169</v>
      </c>
      <c r="D103" s="285" t="n">
        <f aca="false">D16*D$45/$K$45</f>
        <v>1.99742393969039</v>
      </c>
      <c r="E103" s="285" t="n">
        <f aca="false">E16*E$45/$K$45</f>
        <v>0.166210549605043</v>
      </c>
      <c r="F103" s="285" t="n">
        <f aca="false">F16*F$45/$K$45</f>
        <v>0</v>
      </c>
      <c r="G103" s="285" t="n">
        <f aca="false">G16*G$45/$K$45</f>
        <v>0</v>
      </c>
      <c r="H103" s="285" t="n">
        <f aca="false">H16*H$45/$K$45</f>
        <v>0</v>
      </c>
      <c r="I103" s="285" t="n">
        <f aca="false">I16*I$45/$K$45</f>
        <v>0</v>
      </c>
      <c r="J103" s="285" t="n">
        <f aca="false">J16*J$45/$K$45</f>
        <v>0</v>
      </c>
      <c r="K103" s="354"/>
      <c r="Y103" s="238" t="s">
        <v>145</v>
      </c>
      <c r="Z103" s="388" t="n">
        <f aca="false">S116</f>
        <v>-2.60057159041661</v>
      </c>
      <c r="AA103" s="388" t="n">
        <f aca="false">S80</f>
        <v>-0.553913456862646</v>
      </c>
      <c r="AC103" s="238" t="s">
        <v>145</v>
      </c>
      <c r="AD103" s="391" t="s">
        <v>209</v>
      </c>
      <c r="AE103" s="433" t="s">
        <v>116</v>
      </c>
      <c r="AF103" s="339"/>
      <c r="AG103" s="429"/>
      <c r="AH103" s="339"/>
    </row>
    <row r="104" s="330" customFormat="true" ht="15.3" hidden="false" customHeight="true" outlineLevel="0" collapsed="false">
      <c r="A104" s="434"/>
      <c r="B104" s="355" t="s">
        <v>139</v>
      </c>
      <c r="C104" s="284" t="n">
        <f aca="false">C17*C$45/$K$45</f>
        <v>1.09200842329301</v>
      </c>
      <c r="D104" s="285" t="n">
        <f aca="false">D17*D$45/$K$45</f>
        <v>1.85797027600849</v>
      </c>
      <c r="E104" s="285" t="n">
        <f aca="false">E17*E$45/$K$45</f>
        <v>0.0228816587475555</v>
      </c>
      <c r="F104" s="285" t="n">
        <f aca="false">F17*F$45/$K$45</f>
        <v>0</v>
      </c>
      <c r="G104" s="285" t="n">
        <f aca="false">G17*G$45/$K$45</f>
        <v>0</v>
      </c>
      <c r="H104" s="285" t="n">
        <f aca="false">H17*H$45/$K$45</f>
        <v>0</v>
      </c>
      <c r="I104" s="285" t="n">
        <f aca="false">I17*I$45/$K$45</f>
        <v>0</v>
      </c>
      <c r="J104" s="285" t="n">
        <f aca="false">J17*J$45/$K$45</f>
        <v>0</v>
      </c>
      <c r="K104" s="354"/>
      <c r="M104" s="290" t="s">
        <v>240</v>
      </c>
      <c r="N104" s="291" t="s">
        <v>241</v>
      </c>
      <c r="O104" s="291"/>
      <c r="P104" s="291" t="s">
        <v>224</v>
      </c>
      <c r="Q104" s="291"/>
      <c r="R104" s="292" t="s">
        <v>225</v>
      </c>
      <c r="S104" s="292"/>
      <c r="T104" s="292"/>
      <c r="Y104" s="238" t="s">
        <v>146</v>
      </c>
      <c r="Z104" s="388" t="n">
        <f aca="false">S117</f>
        <v>-2.13721406778406</v>
      </c>
      <c r="AA104" s="388" t="n">
        <f aca="false">S81</f>
        <v>-0.455212079639189</v>
      </c>
      <c r="AB104" s="429"/>
      <c r="AC104" s="238" t="s">
        <v>146</v>
      </c>
      <c r="AD104" s="391" t="s">
        <v>209</v>
      </c>
      <c r="AE104" s="433" t="s">
        <v>202</v>
      </c>
    </row>
    <row r="105" s="330" customFormat="true" ht="29.9" hidden="false" customHeight="false" outlineLevel="0" collapsed="false">
      <c r="A105" s="434"/>
      <c r="B105" s="355" t="s">
        <v>143</v>
      </c>
      <c r="C105" s="284" t="n">
        <f aca="false">C18*C$45/$K$45</f>
        <v>1.39938316366342</v>
      </c>
      <c r="D105" s="285" t="n">
        <f aca="false">D18*D$45/$K$45</f>
        <v>1.08933355109151</v>
      </c>
      <c r="E105" s="285" t="n">
        <f aca="false">E18*E$45/$K$45</f>
        <v>0.0212430051248377</v>
      </c>
      <c r="F105" s="285" t="n">
        <f aca="false">F18*F$45/$K$45</f>
        <v>0</v>
      </c>
      <c r="G105" s="285" t="n">
        <f aca="false">G18*G$45/$K$45</f>
        <v>0</v>
      </c>
      <c r="H105" s="285" t="n">
        <f aca="false">H18*H$45/$K$45</f>
        <v>0</v>
      </c>
      <c r="I105" s="285" t="n">
        <f aca="false">I18*I$45/$K$45</f>
        <v>0</v>
      </c>
      <c r="J105" s="285" t="n">
        <f aca="false">J18*J$45/$K$45</f>
        <v>0</v>
      </c>
      <c r="K105" s="354"/>
      <c r="M105" s="290"/>
      <c r="N105" s="293" t="s">
        <v>226</v>
      </c>
      <c r="O105" s="295" t="s">
        <v>228</v>
      </c>
      <c r="P105" s="293" t="s">
        <v>226</v>
      </c>
      <c r="Q105" s="295" t="s">
        <v>228</v>
      </c>
      <c r="R105" s="297" t="s">
        <v>230</v>
      </c>
      <c r="S105" s="298" t="s">
        <v>231</v>
      </c>
      <c r="T105" s="299" t="s">
        <v>232</v>
      </c>
      <c r="X105" s="211"/>
      <c r="Y105" s="255" t="s">
        <v>147</v>
      </c>
      <c r="Z105" s="393" t="n">
        <f aca="false">S118</f>
        <v>-2.24907355230056</v>
      </c>
      <c r="AA105" s="393" t="n">
        <f aca="false">S82</f>
        <v>-0.479054430749133</v>
      </c>
      <c r="AB105" s="211"/>
      <c r="AC105" s="255" t="s">
        <v>147</v>
      </c>
      <c r="AD105" s="396" t="s">
        <v>209</v>
      </c>
      <c r="AE105" s="435" t="s">
        <v>116</v>
      </c>
    </row>
    <row r="106" s="330" customFormat="true" ht="14.55" hidden="false" customHeight="false" outlineLevel="0" collapsed="false">
      <c r="A106" s="434"/>
      <c r="B106" s="355" t="s">
        <v>144</v>
      </c>
      <c r="C106" s="284" t="n">
        <f aca="false">C19*C$45/$K$45</f>
        <v>1.47336714392001</v>
      </c>
      <c r="D106" s="285" t="n">
        <f aca="false">D19*D$45/$K$45</f>
        <v>1.27450204148293</v>
      </c>
      <c r="E106" s="285" t="n">
        <f aca="false">E19*E$45/$K$45</f>
        <v>0.0290864905225617</v>
      </c>
      <c r="F106" s="285" t="n">
        <f aca="false">F19*F$45/$K$45</f>
        <v>0</v>
      </c>
      <c r="G106" s="285" t="n">
        <f aca="false">G19*G$45/$K$45</f>
        <v>0</v>
      </c>
      <c r="H106" s="285" t="n">
        <f aca="false">H19*H$45/$K$45</f>
        <v>0</v>
      </c>
      <c r="I106" s="285" t="n">
        <f aca="false">I19*I$45/$K$45</f>
        <v>0</v>
      </c>
      <c r="J106" s="285" t="n">
        <f aca="false">J19*J$45/$K$45</f>
        <v>0</v>
      </c>
      <c r="K106" s="354"/>
      <c r="M106" s="300" t="s">
        <v>115</v>
      </c>
      <c r="N106" s="436" t="n">
        <f aca="false">SUM(C97:J97)</f>
        <v>3.86568327643166</v>
      </c>
      <c r="O106" s="310" t="n">
        <f aca="false">SUM(C115:J115)</f>
        <v>1.30710223408124</v>
      </c>
      <c r="P106" s="437" t="str">
        <f aca="false">IF(N106&lt;=1,"Très faible",IF(N106&lt;=2,"Faible",IF(N106&lt;=3,"Moyenne",IF(N106&lt;=4,"Forte",IF(N106&lt;=5,"Très forte","")))))</f>
        <v>Forte</v>
      </c>
      <c r="Q106" s="438" t="str">
        <f aca="false">IF(O106&lt;=1,"Très faible",IF(O106&lt;=2,"Faible",IF(O106&lt;=3,"Moyenne",IF(O106&lt;=4,"Forte",IF(O106&lt;=5,"Très forte","")))))</f>
        <v>Faible</v>
      </c>
      <c r="R106" s="439" t="n">
        <f aca="false">(O106-N106)/N106</f>
        <v>-0.661870323921675</v>
      </c>
      <c r="S106" s="308" t="n">
        <f aca="false">O106-N106</f>
        <v>-2.55858104235043</v>
      </c>
      <c r="T106" s="305" t="str">
        <f aca="false">IF(ABS(S106)&gt;0.6,"Très fort",IF(ABS(S106)&gt;0.47,"Fort",IF(ABS(S106)&gt;0.35,"Modéré",IF(ABS(S106)&gt;0.25,"Faible","NS"))))</f>
        <v>Très fort</v>
      </c>
    </row>
    <row r="107" s="330" customFormat="true" ht="14.55" hidden="false" customHeight="false" outlineLevel="0" collapsed="false">
      <c r="A107" s="434"/>
      <c r="B107" s="355" t="s">
        <v>145</v>
      </c>
      <c r="C107" s="284" t="n">
        <f aca="false">C20*C$45/$K$45</f>
        <v>1.53395226014844</v>
      </c>
      <c r="D107" s="285" t="n">
        <f aca="false">D20*D$45/$K$45</f>
        <v>1.45931340845991</v>
      </c>
      <c r="E107" s="285" t="n">
        <f aca="false">E20*E$45/$K$45</f>
        <v>0.0567255729139893</v>
      </c>
      <c r="F107" s="285" t="n">
        <f aca="false">F20*F$45/$K$45</f>
        <v>0</v>
      </c>
      <c r="G107" s="285" t="n">
        <f aca="false">G20*G$45/$K$45</f>
        <v>0</v>
      </c>
      <c r="H107" s="285" t="n">
        <f aca="false">H20*H$45/$K$45</f>
        <v>0</v>
      </c>
      <c r="I107" s="285" t="n">
        <f aca="false">I20*I$45/$K$45</f>
        <v>0</v>
      </c>
      <c r="J107" s="285" t="n">
        <f aca="false">J20*J$45/$K$45</f>
        <v>0</v>
      </c>
      <c r="K107" s="354"/>
      <c r="M107" s="238" t="s">
        <v>126</v>
      </c>
      <c r="N107" s="436" t="n">
        <f aca="false">SUM(C98:J98)</f>
        <v>4.25253896655711</v>
      </c>
      <c r="O107" s="310" t="n">
        <f aca="false">SUM(C116:J116)</f>
        <v>1.31923520412566</v>
      </c>
      <c r="P107" s="414" t="str">
        <f aca="false">IF(N107&lt;=1,"Très faible",IF(N107&lt;=2,"Faible",IF(N107&lt;=3,"Moyenne",IF(N107&lt;=4,"Forte",IF(N107&lt;=5,"Très forte","")))))</f>
        <v>Très forte</v>
      </c>
      <c r="Q107" s="440" t="str">
        <f aca="false">IF(O107&lt;=1,"Très faible",IF(O107&lt;=2,"Faible",IF(O107&lt;=3,"Moyenne",IF(O107&lt;=4,"Forte",IF(O107&lt;=5,"Très forte","")))))</f>
        <v>Faible</v>
      </c>
      <c r="R107" s="441" t="n">
        <f aca="false">(O107-N107)/N107</f>
        <v>-0.689777045078149</v>
      </c>
      <c r="S107" s="316" t="n">
        <f aca="false">O107-N107</f>
        <v>-2.93330376243145</v>
      </c>
      <c r="T107" s="313" t="str">
        <f aca="false">IF(ABS(S107)&gt;0.6,"Très fort",IF(ABS(S107)&gt;0.47,"Fort",IF(ABS(S107)&gt;0.35,"Modéré",IF(ABS(S107)&gt;0.25,"Faible","NS"))))</f>
        <v>Très fort</v>
      </c>
    </row>
    <row r="108" s="330" customFormat="true" ht="14.55" hidden="false" customHeight="false" outlineLevel="0" collapsed="false">
      <c r="A108" s="434"/>
      <c r="B108" s="355" t="s">
        <v>146</v>
      </c>
      <c r="C108" s="284" t="n">
        <f aca="false">C21*C$45/$K$45</f>
        <v>1.5501276396828</v>
      </c>
      <c r="D108" s="285" t="n">
        <f aca="false">D21*D$45/$K$45</f>
        <v>1.03876487560564</v>
      </c>
      <c r="E108" s="285" t="n">
        <f aca="false">E21*E$45/$K$45</f>
        <v>0.0506662023434832</v>
      </c>
      <c r="F108" s="285" t="n">
        <f aca="false">F21*F$45/$K$45</f>
        <v>0</v>
      </c>
      <c r="G108" s="285" t="n">
        <f aca="false">G21*G$45/$K$45</f>
        <v>0</v>
      </c>
      <c r="H108" s="285" t="n">
        <f aca="false">H21*H$45/$K$45</f>
        <v>0</v>
      </c>
      <c r="I108" s="285" t="n">
        <f aca="false">I21*I$45/$K$45</f>
        <v>0</v>
      </c>
      <c r="J108" s="285" t="n">
        <f aca="false">J21*J$45/$K$45</f>
        <v>0</v>
      </c>
      <c r="K108" s="354"/>
      <c r="M108" s="238" t="s">
        <v>127</v>
      </c>
      <c r="N108" s="436" t="n">
        <f aca="false">SUM(C99:J99)</f>
        <v>3.00483148893743</v>
      </c>
      <c r="O108" s="310" t="n">
        <f aca="false">SUM(C117:J117)</f>
        <v>1.522182763923</v>
      </c>
      <c r="P108" s="442" t="str">
        <f aca="false">IF(N108&lt;=1,"Très faible",IF(N108&lt;=2,"Faible",IF(N108&lt;=3,"Moyenne",IF(N108&lt;=4,"Forte",IF(N108&lt;=5,"Très forte","")))))</f>
        <v>Forte</v>
      </c>
      <c r="Q108" s="440" t="str">
        <f aca="false">IF(O108&lt;=1,"Très faible",IF(O108&lt;=2,"Faible",IF(O108&lt;=3,"Moyenne",IF(O108&lt;=4,"Forte",IF(O108&lt;=5,"Très forte","")))))</f>
        <v>Faible</v>
      </c>
      <c r="R108" s="441" t="n">
        <f aca="false">(O108-N108)/N108</f>
        <v>-0.493421588023469</v>
      </c>
      <c r="S108" s="316" t="n">
        <f aca="false">O108-N108</f>
        <v>-1.48264872501443</v>
      </c>
      <c r="T108" s="313" t="str">
        <f aca="false">IF(ABS(S108)&gt;0.6,"Très fort",IF(ABS(S108)&gt;0.47,"Fort",IF(ABS(S108)&gt;0.35,"Modéré",IF(ABS(S108)&gt;0.25,"Faible","NS"))))</f>
        <v>Très fort</v>
      </c>
    </row>
    <row r="109" s="330" customFormat="true" ht="14.55" hidden="false" customHeight="false" outlineLevel="0" collapsed="false">
      <c r="A109" s="434"/>
      <c r="B109" s="355" t="s">
        <v>147</v>
      </c>
      <c r="C109" s="284" t="n">
        <f aca="false">C22*C$45/$K$45</f>
        <v>1.52152082312592</v>
      </c>
      <c r="D109" s="285" t="n">
        <f aca="false">D22*D$45/$K$45</f>
        <v>1.33489161086613</v>
      </c>
      <c r="E109" s="285" t="n">
        <f aca="false">E22*E$45/$K$45</f>
        <v>0.0723081627760386</v>
      </c>
      <c r="F109" s="285" t="n">
        <f aca="false">F22*F$45/$K$45</f>
        <v>0</v>
      </c>
      <c r="G109" s="285" t="n">
        <f aca="false">G22*G$45/$K$45</f>
        <v>0</v>
      </c>
      <c r="H109" s="285" t="n">
        <f aca="false">H22*H$45/$K$45</f>
        <v>0.000420375744976927</v>
      </c>
      <c r="I109" s="285" t="n">
        <f aca="false">I22*I$45/$K$45</f>
        <v>0</v>
      </c>
      <c r="J109" s="285" t="n">
        <f aca="false">J22*J$45/$K$45</f>
        <v>0</v>
      </c>
      <c r="K109" s="354"/>
      <c r="M109" s="238" t="s">
        <v>128</v>
      </c>
      <c r="N109" s="436" t="n">
        <f aca="false">SUM(C100:J100)</f>
        <v>3.40371859881976</v>
      </c>
      <c r="O109" s="310" t="n">
        <f aca="false">SUM(C118:J118)</f>
        <v>0.868990116218689</v>
      </c>
      <c r="P109" s="414" t="str">
        <f aca="false">IF(N109&lt;=1,"Très faible",IF(N109&lt;=2,"Faible",IF(N109&lt;=3,"Moyenne",IF(N109&lt;=4,"Forte",IF(N109&lt;=5,"Très forte","")))))</f>
        <v>Forte</v>
      </c>
      <c r="Q109" s="443" t="str">
        <f aca="false">IF(O109&lt;=1,"Très faible",IF(O109&lt;=2,"Faible",IF(O109&lt;=3,"Moyenne",IF(O109&lt;=4,"Forte",IF(O109&lt;=5,"Très forte","")))))</f>
        <v>Très faible</v>
      </c>
      <c r="R109" s="441" t="n">
        <f aca="false">(O109-N109)/N109</f>
        <v>-0.744693901393608</v>
      </c>
      <c r="S109" s="316" t="n">
        <f aca="false">O109-N109</f>
        <v>-2.53472848260107</v>
      </c>
      <c r="T109" s="313" t="str">
        <f aca="false">IF(ABS(S109)&gt;0.6,"Très fort",IF(ABS(S109)&gt;0.47,"Fort",IF(ABS(S109)&gt;0.35,"Modéré",IF(ABS(S109)&gt;0.25,"Faible","NS"))))</f>
        <v>Très fort</v>
      </c>
    </row>
    <row r="110" s="330" customFormat="true" ht="14.55" hidden="false" customHeight="false" outlineLevel="0" collapsed="false">
      <c r="A110" s="434"/>
      <c r="B110" s="360"/>
      <c r="C110" s="361"/>
      <c r="D110" s="361"/>
      <c r="E110" s="361"/>
      <c r="F110" s="361"/>
      <c r="G110" s="361"/>
      <c r="H110" s="361"/>
      <c r="I110" s="361"/>
      <c r="J110" s="361"/>
      <c r="K110" s="354"/>
      <c r="M110" s="238" t="s">
        <v>134</v>
      </c>
      <c r="N110" s="436" t="n">
        <f aca="false">SUM(C101:J101)</f>
        <v>2.63287224928419</v>
      </c>
      <c r="O110" s="310" t="n">
        <f aca="false">SUM(C119:J119)</f>
        <v>0.613101349548971</v>
      </c>
      <c r="P110" s="444" t="str">
        <f aca="false">IF(N110&lt;=1,"Très faible",IF(N110&lt;=2,"Faible",IF(N110&lt;=3,"Moyenne",IF(N110&lt;=4,"Forte",IF(N110&lt;=5,"Très forte","")))))</f>
        <v>Moyenne</v>
      </c>
      <c r="Q110" s="443" t="str">
        <f aca="false">IF(O110&lt;=1,"Très faible",IF(O110&lt;=2,"Faible",IF(O110&lt;=3,"Moyenne",IF(O110&lt;=4,"Forte",IF(O110&lt;=5,"Très forte","")))))</f>
        <v>Très faible</v>
      </c>
      <c r="R110" s="441" t="n">
        <f aca="false">(O110-N110)/N110</f>
        <v>-0.767135929319906</v>
      </c>
      <c r="S110" s="316" t="n">
        <f aca="false">O110-N110</f>
        <v>-2.01977089973522</v>
      </c>
      <c r="T110" s="313" t="str">
        <f aca="false">IF(ABS(S110)&gt;0.6,"Très fort",IF(ABS(S110)&gt;0.47,"Fort",IF(ABS(S110)&gt;0.35,"Modéré",IF(ABS(S110)&gt;0.25,"Faible","NS"))))</f>
        <v>Très fort</v>
      </c>
    </row>
    <row r="111" s="330" customFormat="true" ht="14.55" hidden="false" customHeight="false" outlineLevel="0" collapsed="false">
      <c r="A111" s="434"/>
      <c r="B111" s="360"/>
      <c r="C111" s="361"/>
      <c r="D111" s="361"/>
      <c r="E111" s="361"/>
      <c r="F111" s="361"/>
      <c r="G111" s="361"/>
      <c r="H111" s="361"/>
      <c r="I111" s="361"/>
      <c r="J111" s="361"/>
      <c r="K111" s="354"/>
      <c r="M111" s="238" t="s">
        <v>135</v>
      </c>
      <c r="N111" s="436" t="n">
        <f aca="false">SUM(C102:J102)</f>
        <v>3.76595991720196</v>
      </c>
      <c r="O111" s="310" t="n">
        <f aca="false">SUM(C120:J120)</f>
        <v>1.16725751397728</v>
      </c>
      <c r="P111" s="442" t="str">
        <f aca="false">IF(N111&lt;=1,"Très faible",IF(N111&lt;=2,"Faible",IF(N111&lt;=3,"Moyenne",IF(N111&lt;=4,"Forte",IF(N111&lt;=5,"Très forte","")))))</f>
        <v>Forte</v>
      </c>
      <c r="Q111" s="440" t="str">
        <f aca="false">IF(O111&lt;=1,"Très faible",IF(O111&lt;=2,"Faible",IF(O111&lt;=3,"Moyenne",IF(O111&lt;=4,"Forte",IF(O111&lt;=5,"Très forte","")))))</f>
        <v>Faible</v>
      </c>
      <c r="R111" s="441" t="n">
        <f aca="false">(O111-N111)/N111</f>
        <v>-0.690050467970852</v>
      </c>
      <c r="S111" s="316" t="n">
        <f aca="false">O111-N111</f>
        <v>-2.59870240322469</v>
      </c>
      <c r="T111" s="313" t="str">
        <f aca="false">IF(ABS(S111)&gt;0.6,"Très fort",IF(ABS(S111)&gt;0.47,"Fort",IF(ABS(S111)&gt;0.35,"Modéré",IF(ABS(S111)&gt;0.25,"Faible","NS"))))</f>
        <v>Très fort</v>
      </c>
    </row>
    <row r="112" s="330" customFormat="true" ht="14.55" hidden="false" customHeight="false" outlineLevel="0" collapsed="false">
      <c r="A112" s="434"/>
      <c r="B112" s="360"/>
      <c r="C112" s="361"/>
      <c r="D112" s="361"/>
      <c r="E112" s="361"/>
      <c r="F112" s="361"/>
      <c r="G112" s="361"/>
      <c r="H112" s="361"/>
      <c r="I112" s="361"/>
      <c r="J112" s="361"/>
      <c r="K112" s="354"/>
      <c r="M112" s="238" t="s">
        <v>136</v>
      </c>
      <c r="N112" s="436" t="n">
        <f aca="false">SUM(C103:J103)</f>
        <v>3.97756012487712</v>
      </c>
      <c r="O112" s="310" t="n">
        <f aca="false">SUM(C121:J121)</f>
        <v>0.524522799010673</v>
      </c>
      <c r="P112" s="442" t="str">
        <f aca="false">IF(N112&lt;=1,"Très faible",IF(N112&lt;=2,"Faible",IF(N112&lt;=3,"Moyenne",IF(N112&lt;=4,"Forte",IF(N112&lt;=5,"Très forte","")))))</f>
        <v>Forte</v>
      </c>
      <c r="Q112" s="443" t="str">
        <f aca="false">IF(O112&lt;=1,"Très faible",IF(O112&lt;=2,"Faible",IF(O112&lt;=3,"Moyenne",IF(O112&lt;=4,"Forte",IF(O112&lt;=5,"Très forte","")))))</f>
        <v>Très faible</v>
      </c>
      <c r="R112" s="441" t="n">
        <f aca="false">(O112-N112)/N112</f>
        <v>-0.868129510920497</v>
      </c>
      <c r="S112" s="316" t="n">
        <f aca="false">O112-N112</f>
        <v>-3.45303732586645</v>
      </c>
      <c r="T112" s="313" t="str">
        <f aca="false">IF(ABS(S112)&gt;0.6,"Très fort",IF(ABS(S112)&gt;0.47,"Fort",IF(ABS(S112)&gt;0.35,"Modéré",IF(ABS(S112)&gt;0.25,"Faible","NS"))))</f>
        <v>Très fort</v>
      </c>
      <c r="U112" s="211"/>
    </row>
    <row r="113" s="330" customFormat="true" ht="15.3" hidden="false" customHeight="false" outlineLevel="0" collapsed="false">
      <c r="A113" s="434"/>
      <c r="B113" s="216" t="s">
        <v>242</v>
      </c>
      <c r="C113" s="212"/>
      <c r="D113" s="212"/>
      <c r="E113" s="212"/>
      <c r="F113" s="212"/>
      <c r="G113" s="212"/>
      <c r="H113" s="212"/>
      <c r="I113" s="212"/>
      <c r="J113" s="212"/>
      <c r="K113" s="354"/>
      <c r="M113" s="238" t="s">
        <v>139</v>
      </c>
      <c r="N113" s="436" t="n">
        <f aca="false">SUM(C104:J104)</f>
        <v>2.97286035804906</v>
      </c>
      <c r="O113" s="310" t="n">
        <f aca="false">SUM(C122:J122)</f>
        <v>0.579696542790573</v>
      </c>
      <c r="P113" s="444" t="str">
        <f aca="false">IF(N113&lt;=1,"Très faible",IF(N113&lt;=2,"Faible",IF(N113&lt;=3,"Moyenne",IF(N113&lt;=4,"Forte",IF(N113&lt;=5,"Très forte","")))))</f>
        <v>Moyenne</v>
      </c>
      <c r="Q113" s="443" t="str">
        <f aca="false">IF(O113&lt;=1,"Très faible",IF(O113&lt;=2,"Faible",IF(O113&lt;=3,"Moyenne",IF(O113&lt;=4,"Forte",IF(O113&lt;=5,"Très forte","")))))</f>
        <v>Très faible</v>
      </c>
      <c r="R113" s="441" t="n">
        <f aca="false">(O113-N113)/N113</f>
        <v>-0.80500377650735</v>
      </c>
      <c r="S113" s="316" t="n">
        <f aca="false">O113-N113</f>
        <v>-2.39316381525848</v>
      </c>
      <c r="T113" s="313" t="str">
        <f aca="false">IF(ABS(S113)&gt;0.6,"Très fort",IF(ABS(S113)&gt;0.47,"Fort",IF(ABS(S113)&gt;0.35,"Modéré",IF(ABS(S113)&gt;0.25,"Faible","NS"))))</f>
        <v>Très fort</v>
      </c>
      <c r="U113" s="211"/>
    </row>
    <row r="114" s="330" customFormat="true" ht="30.75" hidden="false" customHeight="true" outlineLevel="0" collapsed="false">
      <c r="A114" s="434"/>
      <c r="B114" s="263" t="s">
        <v>97</v>
      </c>
      <c r="C114" s="417" t="s">
        <v>67</v>
      </c>
      <c r="D114" s="418" t="s">
        <v>212</v>
      </c>
      <c r="E114" s="418" t="s">
        <v>73</v>
      </c>
      <c r="F114" s="418" t="s">
        <v>76</v>
      </c>
      <c r="G114" s="418" t="s">
        <v>77</v>
      </c>
      <c r="H114" s="418" t="s">
        <v>80</v>
      </c>
      <c r="I114" s="418" t="s">
        <v>83</v>
      </c>
      <c r="J114" s="419" t="s">
        <v>86</v>
      </c>
      <c r="K114" s="354"/>
      <c r="M114" s="238" t="s">
        <v>143</v>
      </c>
      <c r="N114" s="436" t="n">
        <f aca="false">SUM(C105:J105)</f>
        <v>2.50995971987977</v>
      </c>
      <c r="O114" s="310" t="n">
        <f aca="false">SUM(C123:J123)</f>
        <v>0.197136671028669</v>
      </c>
      <c r="P114" s="442" t="str">
        <f aca="false">IF(N114&lt;=1,"Très faible",IF(N114&lt;=2,"Faible",IF(N114&lt;=3,"Moyenne",IF(N114&lt;=4,"Forte",IF(N114&lt;=5,"Très forte","")))))</f>
        <v>Moyenne</v>
      </c>
      <c r="Q114" s="443" t="str">
        <f aca="false">IF(O114&lt;=1,"Très faible",IF(O114&lt;=2,"Faible",IF(O114&lt;=3,"Moyenne",IF(O114&lt;=4,"Forte",IF(O114&lt;=5,"Très forte","")))))</f>
        <v>Très faible</v>
      </c>
      <c r="R114" s="441" t="n">
        <f aca="false">(O114-N114)/N114</f>
        <v>-0.92145823318706</v>
      </c>
      <c r="S114" s="316" t="n">
        <f aca="false">O114-N114</f>
        <v>-2.3128230488511</v>
      </c>
      <c r="T114" s="313" t="str">
        <f aca="false">IF(ABS(S114)&gt;0.6,"Très fort",IF(ABS(S114)&gt;0.47,"Fort",IF(ABS(S114)&gt;0.35,"Modéré",IF(ABS(S114)&gt;0.25,"Faible","NS"))))</f>
        <v>Très fort</v>
      </c>
      <c r="U114" s="211"/>
    </row>
    <row r="115" s="330" customFormat="true" ht="15.3" hidden="false" customHeight="false" outlineLevel="0" collapsed="false">
      <c r="A115" s="434"/>
      <c r="B115" s="420" t="s">
        <v>115</v>
      </c>
      <c r="C115" s="284" t="n">
        <f aca="false">C27*C$47/$K$47</f>
        <v>0</v>
      </c>
      <c r="D115" s="285" t="n">
        <f aca="false">D27*D$47/$K$47</f>
        <v>0</v>
      </c>
      <c r="E115" s="285" t="n">
        <f aca="false">E27*E$47/$K$47</f>
        <v>0</v>
      </c>
      <c r="F115" s="285" t="n">
        <f aca="false">F27*F$47/$K$47</f>
        <v>0</v>
      </c>
      <c r="G115" s="285" t="n">
        <f aca="false">G27*G$47/$K$47</f>
        <v>0.00419795562475389</v>
      </c>
      <c r="H115" s="285" t="n">
        <f aca="false">H27*H$47/$K$47</f>
        <v>0.00451186946529587</v>
      </c>
      <c r="I115" s="285" t="n">
        <f aca="false">I27*I$47/$K$47</f>
        <v>0.510917791290809</v>
      </c>
      <c r="J115" s="285" t="n">
        <f aca="false">J27*J$47/$K$47</f>
        <v>0.787474617700377</v>
      </c>
      <c r="K115" s="354"/>
      <c r="M115" s="238" t="s">
        <v>144</v>
      </c>
      <c r="N115" s="436" t="n">
        <f aca="false">SUM(C106:J106)</f>
        <v>2.77695567592551</v>
      </c>
      <c r="O115" s="310" t="n">
        <f aca="false">SUM(C124:J124)</f>
        <v>0.262167668985836</v>
      </c>
      <c r="P115" s="442" t="str">
        <f aca="false">IF(N115&lt;=1,"Très faible",IF(N115&lt;=2,"Faible",IF(N115&lt;=3,"Moyenne",IF(N115&lt;=4,"Forte",IF(N115&lt;=5,"Très forte","")))))</f>
        <v>Moyenne</v>
      </c>
      <c r="Q115" s="443" t="str">
        <f aca="false">IF(O115&lt;=1,"Très faible",IF(O115&lt;=2,"Faible",IF(O115&lt;=3,"Moyenne",IF(O115&lt;=4,"Forte",IF(O115&lt;=5,"Très forte","")))))</f>
        <v>Très faible</v>
      </c>
      <c r="R115" s="441" t="n">
        <f aca="false">(O115-N115)/N115</f>
        <v>-0.905591698398837</v>
      </c>
      <c r="S115" s="316" t="n">
        <f aca="false">O115-N115</f>
        <v>-2.51478800693967</v>
      </c>
      <c r="T115" s="313" t="str">
        <f aca="false">IF(ABS(S115)&gt;0.6,"Très fort",IF(ABS(S115)&gt;0.47,"Fort",IF(ABS(S115)&gt;0.35,"Modéré",IF(ABS(S115)&gt;0.25,"Faible","NS"))))</f>
        <v>Très fort</v>
      </c>
      <c r="U115" s="211"/>
    </row>
    <row r="116" customFormat="false" ht="14.55" hidden="false" customHeight="false" outlineLevel="0" collapsed="false">
      <c r="A116" s="434"/>
      <c r="B116" s="421" t="s">
        <v>126</v>
      </c>
      <c r="C116" s="284" t="n">
        <f aca="false">C28*C$47/$K$47</f>
        <v>0</v>
      </c>
      <c r="D116" s="285" t="n">
        <f aca="false">D28*D$47/$K$47</f>
        <v>0</v>
      </c>
      <c r="E116" s="285" t="n">
        <f aca="false">E28*E$47/$K$47</f>
        <v>0</v>
      </c>
      <c r="F116" s="285" t="n">
        <f aca="false">F28*F$47/$K$47</f>
        <v>0</v>
      </c>
      <c r="G116" s="285" t="n">
        <f aca="false">G28*G$47/$K$47</f>
        <v>0</v>
      </c>
      <c r="H116" s="285" t="n">
        <f aca="false">H28*H$47/$K$47</f>
        <v>0.108480906376278</v>
      </c>
      <c r="I116" s="285" t="n">
        <f aca="false">I28*I$47/$K$47</f>
        <v>0.766376686936213</v>
      </c>
      <c r="J116" s="285" t="n">
        <f aca="false">J28*J$47/$K$47</f>
        <v>0.44437761081317</v>
      </c>
      <c r="K116" s="354"/>
      <c r="M116" s="238" t="s">
        <v>145</v>
      </c>
      <c r="N116" s="436" t="n">
        <f aca="false">SUM(C107:J107)</f>
        <v>3.04999124152233</v>
      </c>
      <c r="O116" s="310" t="n">
        <f aca="false">SUM(C125:J125)</f>
        <v>0.449419651105722</v>
      </c>
      <c r="P116" s="442" t="str">
        <f aca="false">IF(N116&lt;=1,"Très faible",IF(N116&lt;=2,"Faible",IF(N116&lt;=3,"Moyenne",IF(N116&lt;=4,"Forte",IF(N116&lt;=5,"Très forte","")))))</f>
        <v>Forte</v>
      </c>
      <c r="Q116" s="443" t="str">
        <f aca="false">IF(O116&lt;=1,"Très faible",IF(O116&lt;=2,"Faible",IF(O116&lt;=3,"Moyenne",IF(O116&lt;=4,"Forte",IF(O116&lt;=5,"Très forte","")))))</f>
        <v>Très faible</v>
      </c>
      <c r="R116" s="441" t="n">
        <f aca="false">(O116-N116)/N116</f>
        <v>-0.852648871581217</v>
      </c>
      <c r="S116" s="316" t="n">
        <f aca="false">O116-N116</f>
        <v>-2.60057159041661</v>
      </c>
      <c r="T116" s="313" t="str">
        <f aca="false">IF(ABS(S116)&gt;0.6,"Très fort",IF(ABS(S116)&gt;0.47,"Fort",IF(ABS(S116)&gt;0.35,"Modéré",IF(ABS(S116)&gt;0.25,"Faible","NS"))))</f>
        <v>Très fort</v>
      </c>
    </row>
    <row r="117" customFormat="false" ht="14.55" hidden="false" customHeight="false" outlineLevel="0" collapsed="false">
      <c r="A117" s="434"/>
      <c r="B117" s="421" t="s">
        <v>127</v>
      </c>
      <c r="C117" s="284" t="n">
        <f aca="false">C29*C$47/$K$47</f>
        <v>0</v>
      </c>
      <c r="D117" s="285" t="n">
        <f aca="false">D29*D$47/$K$47</f>
        <v>0</v>
      </c>
      <c r="E117" s="285" t="n">
        <f aca="false">E29*E$47/$K$47</f>
        <v>0</v>
      </c>
      <c r="F117" s="285" t="n">
        <f aca="false">F29*F$47/$K$47</f>
        <v>0</v>
      </c>
      <c r="G117" s="285" t="n">
        <f aca="false">G29*G$47/$K$47</f>
        <v>0.00383929533836715</v>
      </c>
      <c r="H117" s="285" t="n">
        <f aca="false">H29*H$47/$K$47</f>
        <v>0</v>
      </c>
      <c r="I117" s="285" t="n">
        <f aca="false">I29*I$47/$K$47</f>
        <v>0.985891715422708</v>
      </c>
      <c r="J117" s="285" t="n">
        <f aca="false">J29*J$47/$K$47</f>
        <v>0.532451753161924</v>
      </c>
      <c r="K117" s="354"/>
      <c r="M117" s="238" t="s">
        <v>146</v>
      </c>
      <c r="N117" s="436" t="n">
        <f aca="false">SUM(C108:J108)</f>
        <v>2.63955871763192</v>
      </c>
      <c r="O117" s="310" t="n">
        <f aca="false">SUM(C126:J126)</f>
        <v>0.502344649847859</v>
      </c>
      <c r="P117" s="442" t="str">
        <f aca="false">IF(N117&lt;=1,"Très faible",IF(N117&lt;=2,"Faible",IF(N117&lt;=3,"Moyenne",IF(N117&lt;=4,"Forte",IF(N117&lt;=5,"Très forte","")))))</f>
        <v>Moyenne</v>
      </c>
      <c r="Q117" s="443" t="str">
        <f aca="false">IF(O117&lt;=1,"Très faible",IF(O117&lt;=2,"Faible",IF(O117&lt;=3,"Moyenne",IF(O117&lt;=4,"Forte",IF(O117&lt;=5,"Très forte","")))))</f>
        <v>Très faible</v>
      </c>
      <c r="R117" s="441" t="n">
        <f aca="false">(O117-N117)/N117</f>
        <v>-0.809686124240291</v>
      </c>
      <c r="S117" s="316" t="n">
        <f aca="false">O117-N117</f>
        <v>-2.13721406778406</v>
      </c>
      <c r="T117" s="313" t="str">
        <f aca="false">IF(ABS(S117)&gt;0.6,"Très fort",IF(ABS(S117)&gt;0.47,"Fort",IF(ABS(S117)&gt;0.35,"Modéré",IF(ABS(S117)&gt;0.25,"Faible","NS"))))</f>
        <v>Très fort</v>
      </c>
    </row>
    <row r="118" customFormat="false" ht="15.3" hidden="false" customHeight="false" outlineLevel="0" collapsed="false">
      <c r="A118" s="434"/>
      <c r="B118" s="421" t="s">
        <v>128</v>
      </c>
      <c r="C118" s="284" t="n">
        <f aca="false">C30*C$47/$K$47</f>
        <v>0</v>
      </c>
      <c r="D118" s="285" t="n">
        <f aca="false">D30*D$47/$K$47</f>
        <v>0</v>
      </c>
      <c r="E118" s="285" t="n">
        <f aca="false">E30*E$47/$K$47</f>
        <v>0</v>
      </c>
      <c r="F118" s="285" t="n">
        <f aca="false">F30*F$47/$K$47</f>
        <v>0</v>
      </c>
      <c r="G118" s="285" t="n">
        <f aca="false">G30*G$47/$K$47</f>
        <v>0</v>
      </c>
      <c r="H118" s="285" t="n">
        <f aca="false">H30*H$47/$K$47</f>
        <v>0</v>
      </c>
      <c r="I118" s="285" t="n">
        <f aca="false">I30*I$47/$K$47</f>
        <v>0.306550674774485</v>
      </c>
      <c r="J118" s="285" t="n">
        <f aca="false">J30*J$47/$K$47</f>
        <v>0.562439441444203</v>
      </c>
      <c r="K118" s="354"/>
      <c r="M118" s="255" t="s">
        <v>147</v>
      </c>
      <c r="N118" s="445" t="n">
        <f aca="false">SUM(C109:J109)</f>
        <v>2.92914097251307</v>
      </c>
      <c r="O118" s="321" t="n">
        <f aca="false">SUM(C127:J127)</f>
        <v>0.680067420212504</v>
      </c>
      <c r="P118" s="446" t="str">
        <f aca="false">IF(N118&lt;=1,"Très faible",IF(N118&lt;=2,"Faible",IF(N118&lt;=3,"Moyenne",IF(N118&lt;=4,"Forte",IF(N118&lt;=5,"Très forte","")))))</f>
        <v>Moyenne</v>
      </c>
      <c r="Q118" s="447" t="str">
        <f aca="false">IF(O118&lt;=1,"Très faible",IF(O118&lt;=2,"Faible",IF(O118&lt;=3,"Moyenne",IF(O118&lt;=4,"Forte",IF(O118&lt;=5,"Très forte","")))))</f>
        <v>Très faible</v>
      </c>
      <c r="R118" s="448" t="n">
        <f aca="false">(O118-N118)/N118</f>
        <v>-0.767827009149021</v>
      </c>
      <c r="S118" s="327" t="n">
        <f aca="false">O118-N118</f>
        <v>-2.24907355230056</v>
      </c>
      <c r="T118" s="324" t="str">
        <f aca="false">IF(ABS(S118)&gt;0.6,"Très fort",IF(ABS(S118)&gt;0.47,"Fort",IF(ABS(S118)&gt;0.35,"Modéré",IF(ABS(S118)&gt;0.25,"Faible","NS"))))</f>
        <v>Très fort</v>
      </c>
    </row>
    <row r="119" customFormat="false" ht="14.55" hidden="false" customHeight="false" outlineLevel="0" collapsed="false">
      <c r="A119" s="434"/>
      <c r="B119" s="421" t="s">
        <v>134</v>
      </c>
      <c r="C119" s="284" t="n">
        <f aca="false">C31*C$47/$K$47</f>
        <v>0</v>
      </c>
      <c r="D119" s="285" t="n">
        <f aca="false">D31*D$47/$K$47</f>
        <v>0</v>
      </c>
      <c r="E119" s="285" t="n">
        <f aca="false">E31*E$47/$K$47</f>
        <v>0</v>
      </c>
      <c r="F119" s="285" t="n">
        <f aca="false">F31*F$47/$K$47</f>
        <v>0</v>
      </c>
      <c r="G119" s="285" t="n">
        <f aca="false">G31*G$47/$K$47</f>
        <v>0</v>
      </c>
      <c r="H119" s="285" t="n">
        <f aca="false">H31*H$47/$K$47</f>
        <v>0</v>
      </c>
      <c r="I119" s="285" t="n">
        <f aca="false">I31*I$47/$K$47</f>
        <v>0.613101349548971</v>
      </c>
      <c r="J119" s="285" t="n">
        <f aca="false">J31*J$47/$K$47</f>
        <v>0</v>
      </c>
      <c r="K119" s="354"/>
    </row>
    <row r="120" customFormat="false" ht="14.55" hidden="false" customHeight="false" outlineLevel="0" collapsed="false">
      <c r="A120" s="434"/>
      <c r="B120" s="421" t="s">
        <v>135</v>
      </c>
      <c r="C120" s="284" t="n">
        <f aca="false">C32*C$47/$K$47</f>
        <v>0</v>
      </c>
      <c r="D120" s="285" t="n">
        <f aca="false">D32*D$47/$K$47</f>
        <v>0</v>
      </c>
      <c r="E120" s="285" t="n">
        <f aca="false">E32*E$47/$K$47</f>
        <v>0</v>
      </c>
      <c r="F120" s="285" t="n">
        <f aca="false">F32*F$47/$K$47</f>
        <v>0</v>
      </c>
      <c r="G120" s="285" t="n">
        <f aca="false">G32*G$47/$K$47</f>
        <v>0</v>
      </c>
      <c r="H120" s="285" t="n">
        <f aca="false">H32*H$47/$K$47</f>
        <v>0</v>
      </c>
      <c r="I120" s="285" t="n">
        <f aca="false">I32*I$47/$K$47</f>
        <v>0.868560245194375</v>
      </c>
      <c r="J120" s="285" t="n">
        <f aca="false">J32*J$47/$K$47</f>
        <v>0.298697268782902</v>
      </c>
      <c r="K120" s="354"/>
    </row>
    <row r="121" customFormat="false" ht="14.55" hidden="false" customHeight="false" outlineLevel="0" collapsed="false">
      <c r="A121" s="434"/>
      <c r="B121" s="421" t="s">
        <v>136</v>
      </c>
      <c r="C121" s="284" t="n">
        <f aca="false">C33*C$47/$K$47</f>
        <v>0</v>
      </c>
      <c r="D121" s="285" t="n">
        <f aca="false">D33*D$47/$K$47</f>
        <v>0</v>
      </c>
      <c r="E121" s="285" t="n">
        <f aca="false">E33*E$47/$K$47</f>
        <v>0</v>
      </c>
      <c r="F121" s="285" t="n">
        <f aca="false">F33*F$47/$K$47</f>
        <v>0</v>
      </c>
      <c r="G121" s="285" t="n">
        <f aca="false">G33*G$47/$K$47</f>
        <v>0</v>
      </c>
      <c r="H121" s="285" t="n">
        <f aca="false">H33*H$47/$K$47</f>
        <v>0</v>
      </c>
      <c r="I121" s="285" t="n">
        <f aca="false">I33*I$47/$K$47</f>
        <v>0</v>
      </c>
      <c r="J121" s="285" t="n">
        <f aca="false">J33*J$47/$K$47</f>
        <v>0.524522799010673</v>
      </c>
      <c r="K121" s="354"/>
    </row>
    <row r="122" customFormat="false" ht="14.55" hidden="false" customHeight="false" outlineLevel="0" collapsed="false">
      <c r="A122" s="434"/>
      <c r="B122" s="421" t="s">
        <v>139</v>
      </c>
      <c r="C122" s="284" t="n">
        <f aca="false">C34*C$47/$K$47</f>
        <v>0</v>
      </c>
      <c r="D122" s="285" t="n">
        <f aca="false">D34*D$47/$K$47</f>
        <v>0</v>
      </c>
      <c r="E122" s="285" t="n">
        <f aca="false">E34*E$47/$K$47</f>
        <v>0</v>
      </c>
      <c r="F122" s="285" t="n">
        <f aca="false">F34*F$47/$K$47</f>
        <v>0</v>
      </c>
      <c r="G122" s="285" t="n">
        <f aca="false">G34*G$47/$K$47</f>
        <v>0</v>
      </c>
      <c r="H122" s="285" t="n">
        <f aca="false">H34*H$47/$K$47</f>
        <v>0</v>
      </c>
      <c r="I122" s="285" t="n">
        <f aca="false">I34*I$47/$K$47</f>
        <v>0.56200957041989</v>
      </c>
      <c r="J122" s="285" t="n">
        <f aca="false">J34*J$47/$K$47</f>
        <v>0.0176869723706833</v>
      </c>
      <c r="K122" s="354"/>
    </row>
    <row r="123" customFormat="false" ht="14.55" hidden="false" customHeight="false" outlineLevel="0" collapsed="false">
      <c r="A123" s="434"/>
      <c r="B123" s="421" t="s">
        <v>143</v>
      </c>
      <c r="C123" s="284" t="n">
        <f aca="false">C35*C$47/$K$47</f>
        <v>0</v>
      </c>
      <c r="D123" s="285" t="n">
        <f aca="false">D35*D$47/$K$47</f>
        <v>0</v>
      </c>
      <c r="E123" s="285" t="n">
        <f aca="false">E35*E$47/$K$47</f>
        <v>0</v>
      </c>
      <c r="F123" s="285" t="n">
        <f aca="false">F35*F$47/$K$47</f>
        <v>0</v>
      </c>
      <c r="G123" s="285" t="n">
        <f aca="false">G35*G$47/$K$47</f>
        <v>0</v>
      </c>
      <c r="H123" s="285" t="n">
        <f aca="false">H35*H$47/$K$47</f>
        <v>0</v>
      </c>
      <c r="I123" s="285" t="n">
        <f aca="false">I35*I$47/$K$47</f>
        <v>0.0510917791290809</v>
      </c>
      <c r="J123" s="285" t="n">
        <f aca="false">J35*J$47/$K$47</f>
        <v>0.146044891899588</v>
      </c>
      <c r="K123" s="354"/>
      <c r="M123" s="331"/>
      <c r="N123" s="331"/>
      <c r="O123" s="331"/>
      <c r="P123" s="331"/>
      <c r="Q123" s="331"/>
      <c r="R123" s="331"/>
      <c r="S123" s="331"/>
      <c r="T123" s="332"/>
      <c r="U123" s="332"/>
      <c r="V123" s="332"/>
      <c r="W123" s="332"/>
    </row>
    <row r="124" customFormat="false" ht="14.55" hidden="false" customHeight="false" outlineLevel="0" collapsed="false">
      <c r="A124" s="434"/>
      <c r="B124" s="421" t="s">
        <v>144</v>
      </c>
      <c r="C124" s="284" t="n">
        <f aca="false">C36*C$47/$K$47</f>
        <v>0</v>
      </c>
      <c r="D124" s="285" t="n">
        <f aca="false">D36*D$47/$K$47</f>
        <v>0</v>
      </c>
      <c r="E124" s="285" t="n">
        <f aca="false">E36*E$47/$K$47</f>
        <v>0</v>
      </c>
      <c r="F124" s="285" t="n">
        <f aca="false">F36*F$47/$K$47</f>
        <v>0</v>
      </c>
      <c r="G124" s="285" t="n">
        <f aca="false">G36*G$47/$K$47</f>
        <v>0</v>
      </c>
      <c r="H124" s="285" t="n">
        <f aca="false">H36*H$47/$K$47</f>
        <v>0</v>
      </c>
      <c r="I124" s="285" t="n">
        <f aca="false">I36*I$47/$K$47</f>
        <v>0.102183558258162</v>
      </c>
      <c r="J124" s="285" t="n">
        <f aca="false">J36*J$47/$K$47</f>
        <v>0.159984110727674</v>
      </c>
      <c r="K124" s="354"/>
      <c r="M124" s="331"/>
      <c r="N124" s="329"/>
      <c r="O124" s="329"/>
      <c r="P124" s="329"/>
      <c r="Q124" s="329"/>
      <c r="R124" s="329"/>
      <c r="S124" s="329"/>
      <c r="T124" s="329"/>
      <c r="U124" s="329"/>
      <c r="V124" s="334"/>
      <c r="W124" s="329"/>
    </row>
    <row r="125" customFormat="false" ht="14.55" hidden="false" customHeight="false" outlineLevel="0" collapsed="false">
      <c r="A125" s="434"/>
      <c r="B125" s="421" t="s">
        <v>145</v>
      </c>
      <c r="C125" s="284" t="n">
        <f aca="false">C37*C$47/$K$47</f>
        <v>0</v>
      </c>
      <c r="D125" s="285" t="n">
        <f aca="false">D37*D$47/$K$47</f>
        <v>0</v>
      </c>
      <c r="E125" s="285" t="n">
        <f aca="false">E37*E$47/$K$47</f>
        <v>0</v>
      </c>
      <c r="F125" s="285" t="n">
        <f aca="false">F37*F$47/$K$47</f>
        <v>0</v>
      </c>
      <c r="G125" s="285" t="n">
        <f aca="false">G37*G$47/$K$47</f>
        <v>0</v>
      </c>
      <c r="H125" s="285" t="n">
        <f aca="false">H37*H$47/$K$47</f>
        <v>0</v>
      </c>
      <c r="I125" s="285" t="n">
        <f aca="false">I37*I$47/$K$47</f>
        <v>0.204367116516324</v>
      </c>
      <c r="J125" s="285" t="n">
        <f aca="false">J37*J$47/$K$47</f>
        <v>0.245052534589398</v>
      </c>
      <c r="K125" s="354"/>
      <c r="M125" s="259"/>
      <c r="N125" s="262"/>
      <c r="O125" s="262"/>
      <c r="P125" s="262"/>
      <c r="Q125" s="263"/>
      <c r="R125" s="263"/>
      <c r="S125" s="263"/>
      <c r="T125" s="338"/>
      <c r="U125" s="338"/>
      <c r="V125" s="339"/>
      <c r="W125" s="263"/>
    </row>
    <row r="126" customFormat="false" ht="14.55" hidden="false" customHeight="false" outlineLevel="0" collapsed="false">
      <c r="A126" s="434"/>
      <c r="B126" s="421" t="s">
        <v>146</v>
      </c>
      <c r="C126" s="284" t="n">
        <f aca="false">C38*C$47/$K$47</f>
        <v>0</v>
      </c>
      <c r="D126" s="285" t="n">
        <f aca="false">D38*D$47/$K$47</f>
        <v>0</v>
      </c>
      <c r="E126" s="285" t="n">
        <f aca="false">E38*E$47/$K$47</f>
        <v>0</v>
      </c>
      <c r="F126" s="285" t="n">
        <f aca="false">F38*F$47/$K$47</f>
        <v>0</v>
      </c>
      <c r="G126" s="285" t="n">
        <f aca="false">G38*G$47/$K$47</f>
        <v>0</v>
      </c>
      <c r="H126" s="285" t="n">
        <f aca="false">H38*H$47/$K$47</f>
        <v>0</v>
      </c>
      <c r="I126" s="285" t="n">
        <f aca="false">I38*I$47/$K$47</f>
        <v>0.102183558258162</v>
      </c>
      <c r="J126" s="285" t="n">
        <f aca="false">J38*J$47/$K$47</f>
        <v>0.400161091589697</v>
      </c>
      <c r="K126" s="354"/>
      <c r="M126" s="259"/>
      <c r="N126" s="262"/>
      <c r="O126" s="262"/>
      <c r="P126" s="262"/>
      <c r="Q126" s="263"/>
      <c r="R126" s="263"/>
      <c r="S126" s="263"/>
      <c r="T126" s="338"/>
      <c r="U126" s="338"/>
      <c r="V126" s="339"/>
      <c r="W126" s="263"/>
    </row>
    <row r="127" customFormat="false" ht="15.3" hidden="false" customHeight="false" outlineLevel="0" collapsed="false">
      <c r="A127" s="434"/>
      <c r="B127" s="423" t="s">
        <v>147</v>
      </c>
      <c r="C127" s="284" t="n">
        <f aca="false">C39*C$47/$K$47</f>
        <v>0</v>
      </c>
      <c r="D127" s="285" t="n">
        <f aca="false">D39*D$47/$K$47</f>
        <v>0</v>
      </c>
      <c r="E127" s="285" t="n">
        <f aca="false">E39*E$47/$K$47</f>
        <v>0</v>
      </c>
      <c r="F127" s="285" t="n">
        <f aca="false">F39*F$47/$K$47</f>
        <v>0</v>
      </c>
      <c r="G127" s="285" t="n">
        <f aca="false">G39*G$47/$K$47</f>
        <v>0</v>
      </c>
      <c r="H127" s="285" t="n">
        <f aca="false">H39*H$47/$K$47</f>
        <v>0.00350311213735801</v>
      </c>
      <c r="I127" s="285" t="n">
        <f aca="false">I39*I$47/$K$47</f>
        <v>0.255458895645405</v>
      </c>
      <c r="J127" s="285" t="n">
        <f aca="false">J39*J$47/$K$47</f>
        <v>0.421105412429741</v>
      </c>
      <c r="K127" s="364"/>
      <c r="M127" s="259"/>
      <c r="N127" s="262"/>
      <c r="O127" s="262"/>
      <c r="P127" s="262"/>
      <c r="Q127" s="263"/>
      <c r="R127" s="263"/>
      <c r="S127" s="263"/>
      <c r="T127" s="338"/>
      <c r="U127" s="338"/>
      <c r="V127" s="339"/>
      <c r="W127" s="263"/>
    </row>
    <row r="128" customFormat="false" ht="14.55" hidden="false" customHeight="false" outlineLevel="0" collapsed="false">
      <c r="M128" s="259"/>
      <c r="N128" s="262"/>
      <c r="O128" s="262"/>
      <c r="P128" s="262"/>
      <c r="Q128" s="263"/>
      <c r="R128" s="263"/>
      <c r="S128" s="263"/>
      <c r="T128" s="338"/>
      <c r="U128" s="338"/>
      <c r="V128" s="339"/>
      <c r="W128" s="263"/>
    </row>
    <row r="129" customFormat="false" ht="14.55" hidden="false" customHeight="false" outlineLevel="0" collapsed="false">
      <c r="M129" s="259"/>
      <c r="N129" s="262"/>
      <c r="O129" s="262"/>
      <c r="P129" s="262"/>
      <c r="Q129" s="263"/>
      <c r="R129" s="263"/>
      <c r="S129" s="263"/>
      <c r="T129" s="338"/>
      <c r="U129" s="338"/>
      <c r="V129" s="339"/>
      <c r="W129" s="263"/>
    </row>
    <row r="130" customFormat="false" ht="14.55" hidden="false" customHeight="false" outlineLevel="0" collapsed="false">
      <c r="M130" s="259"/>
      <c r="N130" s="262"/>
      <c r="O130" s="262"/>
      <c r="P130" s="262"/>
      <c r="Q130" s="263"/>
      <c r="R130" s="263"/>
      <c r="S130" s="263"/>
      <c r="T130" s="338"/>
      <c r="U130" s="338"/>
      <c r="V130" s="339"/>
      <c r="W130" s="263"/>
    </row>
    <row r="131" customFormat="false" ht="14.55" hidden="false" customHeight="false" outlineLevel="0" collapsed="false">
      <c r="M131" s="259"/>
      <c r="N131" s="262"/>
      <c r="O131" s="262"/>
      <c r="P131" s="262"/>
      <c r="Q131" s="263"/>
      <c r="R131" s="263"/>
      <c r="S131" s="263"/>
      <c r="T131" s="338"/>
      <c r="U131" s="338"/>
      <c r="V131" s="339"/>
      <c r="W131" s="263"/>
    </row>
    <row r="132" customFormat="false" ht="14.55" hidden="false" customHeight="false" outlineLevel="0" collapsed="false">
      <c r="M132" s="259"/>
      <c r="N132" s="262"/>
      <c r="O132" s="262"/>
      <c r="P132" s="262"/>
      <c r="Q132" s="263"/>
      <c r="R132" s="263"/>
      <c r="S132" s="263"/>
      <c r="T132" s="338"/>
      <c r="U132" s="338"/>
      <c r="V132" s="339"/>
      <c r="W132" s="263"/>
    </row>
    <row r="133" customFormat="false" ht="14.55" hidden="false" customHeight="false" outlineLevel="0" collapsed="false">
      <c r="M133" s="259"/>
      <c r="N133" s="262"/>
      <c r="O133" s="262"/>
      <c r="P133" s="262"/>
      <c r="Q133" s="263"/>
      <c r="R133" s="263"/>
      <c r="S133" s="263"/>
      <c r="T133" s="338"/>
      <c r="U133" s="338"/>
      <c r="V133" s="339"/>
      <c r="W133" s="263"/>
    </row>
    <row r="134" customFormat="false" ht="14.55" hidden="false" customHeight="false" outlineLevel="0" collapsed="false">
      <c r="M134" s="259"/>
      <c r="N134" s="262"/>
      <c r="O134" s="262"/>
      <c r="P134" s="262"/>
      <c r="Q134" s="263"/>
      <c r="R134" s="263"/>
      <c r="S134" s="263"/>
      <c r="T134" s="338"/>
      <c r="U134" s="338"/>
      <c r="V134" s="339"/>
      <c r="W134" s="263"/>
    </row>
    <row r="135" customFormat="false" ht="14.55" hidden="false" customHeight="false" outlineLevel="0" collapsed="false">
      <c r="M135" s="259"/>
      <c r="N135" s="262"/>
      <c r="O135" s="262"/>
      <c r="P135" s="262"/>
      <c r="Q135" s="263"/>
      <c r="R135" s="263"/>
      <c r="S135" s="263"/>
      <c r="T135" s="338"/>
      <c r="U135" s="338"/>
      <c r="V135" s="339"/>
      <c r="W135" s="263"/>
    </row>
    <row r="136" customFormat="false" ht="14.55" hidden="false" customHeight="false" outlineLevel="0" collapsed="false">
      <c r="M136" s="259"/>
      <c r="N136" s="262"/>
      <c r="O136" s="262"/>
      <c r="P136" s="262"/>
      <c r="Q136" s="263"/>
      <c r="R136" s="263"/>
      <c r="S136" s="263"/>
      <c r="T136" s="338"/>
      <c r="U136" s="338"/>
      <c r="V136" s="339"/>
      <c r="W136" s="263"/>
    </row>
    <row r="137" customFormat="false" ht="14.55" hidden="false" customHeight="false" outlineLevel="0" collapsed="false">
      <c r="M137" s="259"/>
      <c r="N137" s="262"/>
      <c r="O137" s="262"/>
      <c r="P137" s="262"/>
      <c r="Q137" s="263"/>
      <c r="R137" s="263"/>
      <c r="S137" s="263"/>
      <c r="T137" s="338"/>
      <c r="U137" s="338"/>
      <c r="V137" s="339"/>
      <c r="W137" s="263"/>
    </row>
  </sheetData>
  <mergeCells count="28">
    <mergeCell ref="B8:J8"/>
    <mergeCell ref="B25:J25"/>
    <mergeCell ref="A59:A91"/>
    <mergeCell ref="M68:M69"/>
    <mergeCell ref="N68:O68"/>
    <mergeCell ref="P68:Q68"/>
    <mergeCell ref="R68:T68"/>
    <mergeCell ref="M86:M87"/>
    <mergeCell ref="N86:P86"/>
    <mergeCell ref="Q86:S86"/>
    <mergeCell ref="T86:W86"/>
    <mergeCell ref="AE89:AH90"/>
    <mergeCell ref="AC91:AC92"/>
    <mergeCell ref="AD91:AE91"/>
    <mergeCell ref="M93:O93"/>
    <mergeCell ref="M94:O94"/>
    <mergeCell ref="A95:A127"/>
    <mergeCell ref="M95:O95"/>
    <mergeCell ref="M96:O96"/>
    <mergeCell ref="M97:O97"/>
    <mergeCell ref="M104:M105"/>
    <mergeCell ref="N104:O104"/>
    <mergeCell ref="P104:Q104"/>
    <mergeCell ref="R104:T104"/>
    <mergeCell ref="M123:M124"/>
    <mergeCell ref="N123:P123"/>
    <mergeCell ref="Q123:S123"/>
    <mergeCell ref="T123:W123"/>
  </mergeCells>
  <conditionalFormatting sqref="R69">
    <cfRule type="colorScale" priority="2">
      <colorScale>
        <cfvo type="min" val="0"/>
        <cfvo type="max" val="0"/>
        <color rgb="FFF8696B"/>
        <color rgb="FFFCFCFF"/>
      </colorScale>
    </cfRule>
  </conditionalFormatting>
  <conditionalFormatting sqref="T87">
    <cfRule type="colorScale" priority="3">
      <colorScale>
        <cfvo type="min" val="0"/>
        <cfvo type="max" val="0"/>
        <color rgb="FFF8696B"/>
        <color rgb="FFFCFCFF"/>
      </colorScale>
    </cfRule>
  </conditionalFormatting>
  <conditionalFormatting sqref="U87">
    <cfRule type="colorScale" priority="4">
      <colorScale>
        <cfvo type="min" val="0"/>
        <cfvo type="max" val="0"/>
        <color rgb="FFF8696B"/>
        <color rgb="FFFCFCFF"/>
      </colorScale>
    </cfRule>
  </conditionalFormatting>
  <conditionalFormatting sqref="R105">
    <cfRule type="colorScale" priority="5">
      <colorScale>
        <cfvo type="min" val="0"/>
        <cfvo type="max" val="0"/>
        <color rgb="FFF8696B"/>
        <color rgb="FFFCFCFF"/>
      </colorScale>
    </cfRule>
  </conditionalFormatting>
  <conditionalFormatting sqref="T124">
    <cfRule type="colorScale" priority="6">
      <colorScale>
        <cfvo type="min" val="0"/>
        <cfvo type="max" val="0"/>
        <color rgb="FFF8696B"/>
        <color rgb="FFFCFCFF"/>
      </colorScale>
    </cfRule>
  </conditionalFormatting>
  <conditionalFormatting sqref="U124">
    <cfRule type="colorScale" priority="7">
      <colorScale>
        <cfvo type="min" val="0"/>
        <cfvo type="max" val="0"/>
        <color rgb="FFF8696B"/>
        <color rgb="FFFCFCFF"/>
      </colorScale>
    </cfRule>
  </conditionalFormatting>
  <conditionalFormatting sqref="I10:I24">
    <cfRule type="colorScale" priority="8">
      <colorScale>
        <cfvo type="min" val="0"/>
        <cfvo type="percentile" val="50"/>
        <cfvo type="max" val="0"/>
        <color rgb="FF5A8AC6"/>
        <color rgb="FFFCFCFF"/>
        <color rgb="FFF8696B"/>
      </colorScale>
    </cfRule>
  </conditionalFormatting>
  <conditionalFormatting sqref="I27:I41">
    <cfRule type="colorScale" priority="9">
      <colorScale>
        <cfvo type="min" val="0"/>
        <cfvo type="percentile" val="50"/>
        <cfvo type="max" val="0"/>
        <color rgb="FF5A8AC6"/>
        <color rgb="FFFCFCFF"/>
        <color rgb="FFF8696B"/>
      </colorScale>
    </cfRule>
  </conditionalFormatting>
  <conditionalFormatting sqref="M36:M41">
    <cfRule type="dataBar" priority="10">
      <dataBar showValue="1" minLength="10" maxLength="90">
        <cfvo type="num" val="0"/>
        <cfvo type="num" val="5"/>
        <color rgb="FF638EC6"/>
      </dataBar>
      <extLst>
        <ext xmlns:x14="http://schemas.microsoft.com/office/spreadsheetml/2009/9/main" uri="{B025F937-C7B1-47D3-B67F-A62EFF666E3E}">
          <x14:id>{504B6330-9050-42A0-A73E-97F42C7134A6}</x14:id>
        </ext>
      </extLst>
    </cfRule>
  </conditionalFormatting>
  <conditionalFormatting sqref="N36:N41">
    <cfRule type="dataBar" priority="11">
      <dataBar showValue="1" minLength="10" maxLength="90">
        <cfvo type="num" val="0"/>
        <cfvo type="num" val="5"/>
        <color rgb="FFFFB628"/>
      </dataBar>
      <extLst>
        <ext xmlns:x14="http://schemas.microsoft.com/office/spreadsheetml/2009/9/main" uri="{B025F937-C7B1-47D3-B67F-A62EFF666E3E}">
          <x14:id>{E7A76F83-956E-4668-B028-97EF7229DEF9}</x14:id>
        </ext>
      </extLst>
    </cfRule>
  </conditionalFormatting>
  <conditionalFormatting sqref="N70:N82">
    <cfRule type="dataBar" priority="12">
      <dataBar showValue="1" minLength="10" maxLength="90">
        <cfvo type="num" val="0"/>
        <cfvo type="num" val="5"/>
        <color rgb="FF638EC6"/>
      </dataBar>
      <extLst>
        <ext xmlns:x14="http://schemas.microsoft.com/office/spreadsheetml/2009/9/main" uri="{B025F937-C7B1-47D3-B67F-A62EFF666E3E}">
          <x14:id>{6FBB52AB-7184-40E8-97CD-4C18847ECE43}</x14:id>
        </ext>
      </extLst>
    </cfRule>
  </conditionalFormatting>
  <conditionalFormatting sqref="N106:N118">
    <cfRule type="dataBar" priority="13">
      <dataBar showValue="1" minLength="10" maxLength="90">
        <cfvo type="num" val="0"/>
        <cfvo type="num" val="5"/>
        <color rgb="FF638EC6"/>
      </dataBar>
      <extLst>
        <ext xmlns:x14="http://schemas.microsoft.com/office/spreadsheetml/2009/9/main" uri="{B025F937-C7B1-47D3-B67F-A62EFF666E3E}">
          <x14:id>{66B070F7-54B3-4DF9-962D-EE7F8CBD751A}</x14:id>
        </ext>
      </extLst>
    </cfRule>
  </conditionalFormatting>
  <conditionalFormatting sqref="N125:N137">
    <cfRule type="dataBar" priority="14">
      <dataBar showValue="1" minLength="10" maxLength="90">
        <cfvo type="num" val="0"/>
        <cfvo type="num" val="5"/>
        <color rgb="FF638EC6"/>
      </dataBar>
      <extLst>
        <ext xmlns:x14="http://schemas.microsoft.com/office/spreadsheetml/2009/9/main" uri="{B025F937-C7B1-47D3-B67F-A62EFF666E3E}">
          <x14:id>{9AA0D114-2AB5-45B9-AD46-B880E69D40FA}</x14:id>
        </ext>
      </extLst>
    </cfRule>
  </conditionalFormatting>
  <conditionalFormatting sqref="O36:O41">
    <cfRule type="dataBar" priority="15">
      <dataBar showValue="1" minLength="10" maxLength="90">
        <cfvo type="num" val="0"/>
        <cfvo type="num" val="5"/>
        <color rgb="FF638EC6"/>
      </dataBar>
      <extLst>
        <ext xmlns:x14="http://schemas.microsoft.com/office/spreadsheetml/2009/9/main" uri="{B025F937-C7B1-47D3-B67F-A62EFF666E3E}">
          <x14:id>{C457F375-BAD0-4989-BDBE-EFC0C4E81F84}</x14:id>
        </ext>
      </extLst>
    </cfRule>
  </conditionalFormatting>
  <conditionalFormatting sqref="O70:O82">
    <cfRule type="dataBar" priority="16">
      <dataBar showValue="1" minLength="10" maxLength="90">
        <cfvo type="num" val="0"/>
        <cfvo type="num" val="5"/>
        <color rgb="FF638EC6"/>
      </dataBar>
      <extLst>
        <ext xmlns:x14="http://schemas.microsoft.com/office/spreadsheetml/2009/9/main" uri="{B025F937-C7B1-47D3-B67F-A62EFF666E3E}">
          <x14:id>{B0938DC5-2081-401F-B4F2-FAE02D7DE3F5}</x14:id>
        </ext>
      </extLst>
    </cfRule>
  </conditionalFormatting>
  <conditionalFormatting sqref="O106:O118">
    <cfRule type="dataBar" priority="17">
      <dataBar showValue="1" minLength="10" maxLength="90">
        <cfvo type="num" val="0"/>
        <cfvo type="num" val="5"/>
        <color rgb="FF638EC6"/>
      </dataBar>
      <extLst>
        <ext xmlns:x14="http://schemas.microsoft.com/office/spreadsheetml/2009/9/main" uri="{B025F937-C7B1-47D3-B67F-A62EFF666E3E}">
          <x14:id>{67163337-14E3-4CBA-8CB7-81E5514BB044}</x14:id>
        </ext>
      </extLst>
    </cfRule>
  </conditionalFormatting>
  <conditionalFormatting sqref="O125:O137">
    <cfRule type="dataBar" priority="18">
      <dataBar showValue="1" minLength="10" maxLength="90">
        <cfvo type="num" val="0"/>
        <cfvo type="num" val="5"/>
        <color rgb="FFFFB628"/>
      </dataBar>
      <extLst>
        <ext xmlns:x14="http://schemas.microsoft.com/office/spreadsheetml/2009/9/main" uri="{B025F937-C7B1-47D3-B67F-A62EFF666E3E}">
          <x14:id>{7C6F9A97-1674-4B9D-BB82-366BEB693582}</x14:id>
        </ext>
      </extLst>
    </cfRule>
  </conditionalFormatting>
  <conditionalFormatting sqref="P125:P137">
    <cfRule type="dataBar" priority="19">
      <dataBar showValue="1" minLength="10" maxLength="90">
        <cfvo type="num" val="0"/>
        <cfvo type="num" val="5"/>
        <color rgb="FF638EC6"/>
      </dataBar>
      <extLst>
        <ext xmlns:x14="http://schemas.microsoft.com/office/spreadsheetml/2009/9/main" uri="{B025F937-C7B1-47D3-B67F-A62EFF666E3E}">
          <x14:id>{20B02215-AF82-40B4-8019-1BAEECAF20E9}</x14:id>
        </ext>
      </extLst>
    </cfRule>
  </conditionalFormatting>
  <conditionalFormatting sqref="R70:R82">
    <cfRule type="colorScale" priority="20">
      <colorScale>
        <cfvo type="min" val="0"/>
        <cfvo type="num" val="0"/>
        <cfvo type="max" val="0"/>
        <color rgb="FFF8696B"/>
        <color rgb="FFFCFCFF"/>
        <color rgb="FF5A8AC6"/>
      </colorScale>
    </cfRule>
  </conditionalFormatting>
  <conditionalFormatting sqref="R106:R118">
    <cfRule type="colorScale" priority="21">
      <colorScale>
        <cfvo type="min" val="0"/>
        <cfvo type="num" val="0"/>
        <cfvo type="max" val="0"/>
        <color rgb="FFF8696B"/>
        <color rgb="FFFCFCFF"/>
        <color rgb="FF5A8AC6"/>
      </colorScale>
    </cfRule>
  </conditionalFormatting>
  <conditionalFormatting sqref="S70:S82">
    <cfRule type="colorScale" priority="22">
      <colorScale>
        <cfvo type="min" val="0"/>
        <cfvo type="num" val="0"/>
        <cfvo type="max" val="0"/>
        <color rgb="FFF8696B"/>
        <color rgb="FFFCFCFF"/>
        <color rgb="FF5A8AC6"/>
      </colorScale>
    </cfRule>
  </conditionalFormatting>
  <conditionalFormatting sqref="S106:S118">
    <cfRule type="colorScale" priority="23">
      <colorScale>
        <cfvo type="min" val="0"/>
        <cfvo type="num" val="0"/>
        <cfvo type="max" val="0"/>
        <color rgb="FFF8696B"/>
        <color rgb="FFFCFCFF"/>
        <color rgb="FF5A8AC6"/>
      </colorScale>
    </cfRule>
  </conditionalFormatting>
  <conditionalFormatting sqref="T70:T82">
    <cfRule type="cellIs" priority="24" operator="equal" aboveAverage="0" equalAverage="0" bottom="0" percent="0" rank="0" text="" dxfId="0">
      <formula>"NS"</formula>
    </cfRule>
    <cfRule type="cellIs" priority="25" operator="equal" aboveAverage="0" equalAverage="0" bottom="0" percent="0" rank="0" text="" dxfId="1">
      <formula>"Faible"</formula>
    </cfRule>
    <cfRule type="cellIs" priority="26" operator="equal" aboveAverage="0" equalAverage="0" bottom="0" percent="0" rank="0" text="" dxfId="2">
      <formula>"Modéré"</formula>
    </cfRule>
    <cfRule type="cellIs" priority="27" operator="equal" aboveAverage="0" equalAverage="0" bottom="0" percent="0" rank="0" text="" dxfId="3">
      <formula>"Fort"</formula>
    </cfRule>
    <cfRule type="cellIs" priority="28" operator="equal" aboveAverage="0" equalAverage="0" bottom="0" percent="0" rank="0" text="" dxfId="4">
      <formula>"Très fort"</formula>
    </cfRule>
  </conditionalFormatting>
  <conditionalFormatting sqref="T106:T118">
    <cfRule type="cellIs" priority="29" operator="equal" aboveAverage="0" equalAverage="0" bottom="0" percent="0" rank="0" text="" dxfId="0">
      <formula>"NS"</formula>
    </cfRule>
    <cfRule type="cellIs" priority="30" operator="equal" aboveAverage="0" equalAverage="0" bottom="0" percent="0" rank="0" text="" dxfId="1">
      <formula>"Faible"</formula>
    </cfRule>
    <cfRule type="cellIs" priority="31" operator="equal" aboveAverage="0" equalAverage="0" bottom="0" percent="0" rank="0" text="" dxfId="2">
      <formula>"Modéré"</formula>
    </cfRule>
    <cfRule type="cellIs" priority="32" operator="equal" aboveAverage="0" equalAverage="0" bottom="0" percent="0" rank="0" text="" dxfId="3">
      <formula>"Fort"</formula>
    </cfRule>
    <cfRule type="cellIs" priority="33" operator="equal" aboveAverage="0" equalAverage="0" bottom="0" percent="0" rank="0" text="" dxfId="4">
      <formula>"Très fort"</formula>
    </cfRule>
  </conditionalFormatting>
  <conditionalFormatting sqref="V88:V100">
    <cfRule type="colorScale" priority="34">
      <colorScale>
        <cfvo type="min" val="0"/>
        <cfvo type="num" val="0"/>
        <cfvo type="max" val="0"/>
        <color rgb="FFF8696B"/>
        <color rgb="FFFCFCFF"/>
        <color rgb="FF5A8AC6"/>
      </colorScale>
    </cfRule>
  </conditionalFormatting>
  <conditionalFormatting sqref="V125:V137">
    <cfRule type="colorScale" priority="35">
      <colorScale>
        <cfvo type="min" val="0"/>
        <cfvo type="num" val="0"/>
        <cfvo type="max" val="0"/>
        <color rgb="FFF8696B"/>
        <color rgb="FFFCFCFF"/>
        <color rgb="FF5A8AC6"/>
      </colorScale>
    </cfRule>
  </conditionalFormatting>
  <conditionalFormatting sqref="Z93:Z105">
    <cfRule type="colorScale" priority="36">
      <colorScale>
        <cfvo type="min" val="0"/>
        <cfvo type="num" val="0"/>
        <cfvo type="max" val="0"/>
        <color rgb="FFF8696B"/>
        <color rgb="FFFCFCFF"/>
        <color rgb="FF5A8AC6"/>
      </colorScale>
    </cfRule>
  </conditionalFormatting>
  <conditionalFormatting sqref="AA93:AA105">
    <cfRule type="colorScale" priority="37">
      <colorScale>
        <cfvo type="min" val="0"/>
        <cfvo type="num" val="0"/>
        <cfvo type="max" val="0"/>
        <color rgb="FFF8696B"/>
        <color rgb="FFFCFCFF"/>
        <color rgb="FF5A8AC6"/>
      </colorScale>
    </cfRule>
  </conditionalFormatting>
  <conditionalFormatting sqref="AD93:AD105">
    <cfRule type="cellIs" priority="38" operator="equal" aboveAverage="0" equalAverage="0" bottom="0" percent="0" rank="0" text="" dxfId="0">
      <formula>"NS"</formula>
    </cfRule>
    <cfRule type="cellIs" priority="39" operator="equal" aboveAverage="0" equalAverage="0" bottom="0" percent="0" rank="0" text="" dxfId="1">
      <formula>"Faible"</formula>
    </cfRule>
    <cfRule type="cellIs" priority="40" operator="equal" aboveAverage="0" equalAverage="0" bottom="0" percent="0" rank="0" text="" dxfId="2">
      <formula>"Modéré"</formula>
    </cfRule>
    <cfRule type="cellIs" priority="41" operator="equal" aboveAverage="0" equalAverage="0" bottom="0" percent="0" rank="0" text="" dxfId="3">
      <formula>"Fort"</formula>
    </cfRule>
    <cfRule type="cellIs" priority="42" operator="equal" aboveAverage="0" equalAverage="0" bottom="0" percent="0" rank="0" text="" dxfId="4">
      <formula>"Très fort"</formula>
    </cfRule>
  </conditionalFormatting>
  <conditionalFormatting sqref="AE93:AE105">
    <cfRule type="cellIs" priority="43" operator="equal" aboveAverage="0" equalAverage="0" bottom="0" percent="0" rank="0" text="" dxfId="0">
      <formula>"NS"</formula>
    </cfRule>
    <cfRule type="cellIs" priority="44" operator="equal" aboveAverage="0" equalAverage="0" bottom="0" percent="0" rank="0" text="" dxfId="1">
      <formula>"Faible"</formula>
    </cfRule>
    <cfRule type="cellIs" priority="45" operator="equal" aboveAverage="0" equalAverage="0" bottom="0" percent="0" rank="0" text="" dxfId="2">
      <formula>"Modéré"</formula>
    </cfRule>
    <cfRule type="cellIs" priority="46" operator="equal" aboveAverage="0" equalAverage="0" bottom="0" percent="0" rank="0" text="" dxfId="3">
      <formula>"Fort"</formula>
    </cfRule>
    <cfRule type="cellIs" priority="47" operator="equal" aboveAverage="0" equalAverage="0" bottom="0" percent="0" rank="0" text="" dxfId="4">
      <formula>"Très fort"</formula>
    </cfRule>
  </conditionalFormatting>
  <conditionalFormatting sqref="AF92:AF103">
    <cfRule type="colorScale" priority="48">
      <colorScale>
        <cfvo type="min" val="0"/>
        <cfvo type="num" val="0"/>
        <cfvo type="max" val="0"/>
        <color rgb="FFF8696B"/>
        <color rgb="FFFCFCFF"/>
        <color rgb="FF5A8AC6"/>
      </colorScale>
    </cfRule>
  </conditionalFormatting>
  <conditionalFormatting sqref="C10:J24">
    <cfRule type="colorScale" priority="49">
      <colorScale>
        <cfvo type="min" val="0"/>
        <cfvo type="percentile" val="50"/>
        <cfvo type="max" val="0"/>
        <color rgb="FFF8696B"/>
        <color rgb="FFFCFCFF"/>
        <color rgb="FF63BE7B"/>
      </colorScale>
    </cfRule>
  </conditionalFormatting>
  <conditionalFormatting sqref="C27:J41">
    <cfRule type="colorScale" priority="50">
      <colorScale>
        <cfvo type="min" val="0"/>
        <cfvo type="percentile" val="50"/>
        <cfvo type="max" val="0"/>
        <color rgb="FFF8696B"/>
        <color rgb="FFFCFCFF"/>
        <color rgb="FF63BE7B"/>
      </colorScale>
    </cfRule>
  </conditionalFormatting>
  <conditionalFormatting sqref="C61:J73">
    <cfRule type="colorScale" priority="51">
      <colorScale>
        <cfvo type="min" val="0"/>
        <cfvo type="percentile" val="50"/>
        <cfvo type="max" val="0"/>
        <color rgb="FFF8696B"/>
        <color rgb="FFFFEB84"/>
        <color rgb="FF63BE7B"/>
      </colorScale>
    </cfRule>
  </conditionalFormatting>
  <conditionalFormatting sqref="C79:J91">
    <cfRule type="colorScale" priority="52">
      <colorScale>
        <cfvo type="min" val="0"/>
        <cfvo type="percentile" val="50"/>
        <cfvo type="max" val="0"/>
        <color rgb="FFF8696B"/>
        <color rgb="FFFFEB84"/>
        <color rgb="FF63BE7B"/>
      </colorScale>
    </cfRule>
  </conditionalFormatting>
  <conditionalFormatting sqref="T88:U100">
    <cfRule type="colorScale" priority="53">
      <colorScale>
        <cfvo type="min" val="0"/>
        <cfvo type="num" val="0"/>
        <cfvo type="max" val="0"/>
        <color rgb="FFF8696B"/>
        <color rgb="FFFCFCFF"/>
        <color rgb="FF5A8AC6"/>
      </colorScale>
    </cfRule>
  </conditionalFormatting>
  <conditionalFormatting sqref="C97:J109">
    <cfRule type="colorScale" priority="54">
      <colorScale>
        <cfvo type="min" val="0"/>
        <cfvo type="percentile" val="50"/>
        <cfvo type="max" val="0"/>
        <color rgb="FFF8696B"/>
        <color rgb="FFFFEB84"/>
        <color rgb="FF63BE7B"/>
      </colorScale>
    </cfRule>
  </conditionalFormatting>
  <conditionalFormatting sqref="C115:J127">
    <cfRule type="colorScale" priority="55">
      <colorScale>
        <cfvo type="min" val="0"/>
        <cfvo type="percentile" val="50"/>
        <cfvo type="max" val="0"/>
        <color rgb="FFF8696B"/>
        <color rgb="FFFFEB84"/>
        <color rgb="FF63BE7B"/>
      </colorScale>
    </cfRule>
  </conditionalFormatting>
  <conditionalFormatting sqref="T125:U137">
    <cfRule type="colorScale" priority="56">
      <colorScale>
        <cfvo type="min" val="0"/>
        <cfvo type="num" val="0"/>
        <cfvo type="max" val="0"/>
        <color rgb="FFF8696B"/>
        <color rgb="FFFCFCFF"/>
        <color rgb="FF5A8AC6"/>
      </colorScale>
    </cfRule>
  </conditionalFormatting>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drawing r:id="rId1"/>
  <extLst>
    <ext xmlns:x14="http://schemas.microsoft.com/office/spreadsheetml/2009/9/main" uri="{78C0D931-6437-407d-A8EE-F0AAD7539E65}">
      <x14:conditionalFormattings>
        <x14:conditionalFormatting xmlns:xm="http://schemas.microsoft.com/office/excel/2006/main">
          <x14:cfRule type="dataBar" id="{504B6330-9050-42A0-A73E-97F42C7134A6}">
            <x14:dataBar minLength="10" maxLength="90" axisPosition="none" gradient="true">
              <x14:cfvo type="num">
                <xm:f>0</xm:f>
              </x14:cfvo>
              <x14:cfvo type="num">
                <xm:f>5</xm:f>
              </x14:cfvo>
              <x14:negativeFillColor rgb="FF638EC6"/>
              <x14:axisColor rgb="FF000000"/>
            </x14:dataBar>
          </x14:cfRule>
          <xm:sqref>M36:M41</xm:sqref>
        </x14:conditionalFormatting>
        <x14:conditionalFormatting xmlns:xm="http://schemas.microsoft.com/office/excel/2006/main">
          <x14:cfRule type="dataBar" id="{E7A76F83-956E-4668-B028-97EF7229DEF9}">
            <x14:dataBar minLength="10" maxLength="90" axisPosition="none" gradient="true">
              <x14:cfvo type="num">
                <xm:f>0</xm:f>
              </x14:cfvo>
              <x14:cfvo type="num">
                <xm:f>5</xm:f>
              </x14:cfvo>
              <x14:negativeFillColor rgb="FFFFB628"/>
              <x14:axisColor rgb="FF000000"/>
            </x14:dataBar>
          </x14:cfRule>
          <xm:sqref>N36:N41</xm:sqref>
        </x14:conditionalFormatting>
        <x14:conditionalFormatting xmlns:xm="http://schemas.microsoft.com/office/excel/2006/main">
          <x14:cfRule type="dataBar" id="{6FBB52AB-7184-40E8-97CD-4C18847ECE43}">
            <x14:dataBar minLength="10" maxLength="90" axisPosition="none" gradient="true">
              <x14:cfvo type="num">
                <xm:f>0</xm:f>
              </x14:cfvo>
              <x14:cfvo type="num">
                <xm:f>5</xm:f>
              </x14:cfvo>
              <x14:negativeFillColor rgb="FF638EC6"/>
              <x14:axisColor rgb="FF000000"/>
            </x14:dataBar>
          </x14:cfRule>
          <xm:sqref>N70:N82</xm:sqref>
        </x14:conditionalFormatting>
        <x14:conditionalFormatting xmlns:xm="http://schemas.microsoft.com/office/excel/2006/main">
          <x14:cfRule type="dataBar" id="{66B070F7-54B3-4DF9-962D-EE7F8CBD751A}">
            <x14:dataBar minLength="10" maxLength="90" axisPosition="none" gradient="true">
              <x14:cfvo type="num">
                <xm:f>0</xm:f>
              </x14:cfvo>
              <x14:cfvo type="num">
                <xm:f>5</xm:f>
              </x14:cfvo>
              <x14:negativeFillColor rgb="FF638EC6"/>
              <x14:axisColor rgb="FF000000"/>
            </x14:dataBar>
          </x14:cfRule>
          <xm:sqref>N106:N118</xm:sqref>
        </x14:conditionalFormatting>
        <x14:conditionalFormatting xmlns:xm="http://schemas.microsoft.com/office/excel/2006/main">
          <x14:cfRule type="dataBar" id="{9AA0D114-2AB5-45B9-AD46-B880E69D40FA}">
            <x14:dataBar minLength="10" maxLength="90" axisPosition="none" gradient="true">
              <x14:cfvo type="num">
                <xm:f>0</xm:f>
              </x14:cfvo>
              <x14:cfvo type="num">
                <xm:f>5</xm:f>
              </x14:cfvo>
              <x14:negativeFillColor rgb="FF638EC6"/>
              <x14:axisColor rgb="FF000000"/>
            </x14:dataBar>
          </x14:cfRule>
          <xm:sqref>N125:N137</xm:sqref>
        </x14:conditionalFormatting>
        <x14:conditionalFormatting xmlns:xm="http://schemas.microsoft.com/office/excel/2006/main">
          <x14:cfRule type="dataBar" id="{C457F375-BAD0-4989-BDBE-EFC0C4E81F84}">
            <x14:dataBar minLength="10" maxLength="90" axisPosition="none" gradient="true">
              <x14:cfvo type="num">
                <xm:f>0</xm:f>
              </x14:cfvo>
              <x14:cfvo type="num">
                <xm:f>5</xm:f>
              </x14:cfvo>
              <x14:negativeFillColor rgb="FF638EC6"/>
              <x14:axisColor rgb="FF000000"/>
            </x14:dataBar>
          </x14:cfRule>
          <xm:sqref>O36:O41</xm:sqref>
        </x14:conditionalFormatting>
        <x14:conditionalFormatting xmlns:xm="http://schemas.microsoft.com/office/excel/2006/main">
          <x14:cfRule type="dataBar" id="{B0938DC5-2081-401F-B4F2-FAE02D7DE3F5}">
            <x14:dataBar minLength="10" maxLength="90" axisPosition="none" gradient="true">
              <x14:cfvo type="num">
                <xm:f>0</xm:f>
              </x14:cfvo>
              <x14:cfvo type="num">
                <xm:f>5</xm:f>
              </x14:cfvo>
              <x14:negativeFillColor rgb="FF638EC6"/>
              <x14:axisColor rgb="FF000000"/>
            </x14:dataBar>
          </x14:cfRule>
          <xm:sqref>O70:O82</xm:sqref>
        </x14:conditionalFormatting>
        <x14:conditionalFormatting xmlns:xm="http://schemas.microsoft.com/office/excel/2006/main">
          <x14:cfRule type="dataBar" id="{67163337-14E3-4CBA-8CB7-81E5514BB044}">
            <x14:dataBar minLength="10" maxLength="90" axisPosition="none" gradient="true">
              <x14:cfvo type="num">
                <xm:f>0</xm:f>
              </x14:cfvo>
              <x14:cfvo type="num">
                <xm:f>5</xm:f>
              </x14:cfvo>
              <x14:negativeFillColor rgb="FF638EC6"/>
              <x14:axisColor rgb="FF000000"/>
            </x14:dataBar>
          </x14:cfRule>
          <xm:sqref>O106:O118</xm:sqref>
        </x14:conditionalFormatting>
        <x14:conditionalFormatting xmlns:xm="http://schemas.microsoft.com/office/excel/2006/main">
          <x14:cfRule type="dataBar" id="{7C6F9A97-1674-4B9D-BB82-366BEB693582}">
            <x14:dataBar minLength="10" maxLength="90" axisPosition="none" gradient="true">
              <x14:cfvo type="num">
                <xm:f>0</xm:f>
              </x14:cfvo>
              <x14:cfvo type="num">
                <xm:f>5</xm:f>
              </x14:cfvo>
              <x14:negativeFillColor rgb="FFFFB628"/>
              <x14:axisColor rgb="FF000000"/>
            </x14:dataBar>
          </x14:cfRule>
          <xm:sqref>O125:O137</xm:sqref>
        </x14:conditionalFormatting>
        <x14:conditionalFormatting xmlns:xm="http://schemas.microsoft.com/office/excel/2006/main">
          <x14:cfRule type="dataBar" id="{20B02215-AF82-40B4-8019-1BAEECAF20E9}">
            <x14:dataBar minLength="10" maxLength="90" axisPosition="none" gradient="true">
              <x14:cfvo type="num">
                <xm:f>0</xm:f>
              </x14:cfvo>
              <x14:cfvo type="num">
                <xm:f>5</xm:f>
              </x14:cfvo>
              <x14:negativeFillColor rgb="FF638EC6"/>
              <x14:axisColor rgb="FF000000"/>
            </x14:dataBar>
          </x14:cfRule>
          <xm:sqref>P125:P137</xm:sqref>
        </x14:conditionalFormatting>
      </x14:conditionalFormattings>
    </ext>
  </extLst>
</worksheet>
</file>

<file path=xl/worksheets/sheet8.xml><?xml version="1.0" encoding="utf-8"?>
<worksheet xmlns="http://schemas.openxmlformats.org/spreadsheetml/2006/main" xmlns:r="http://schemas.openxmlformats.org/officeDocument/2006/relationships">
  <sheetPr filterMode="false">
    <pageSetUpPr fitToPage="false"/>
  </sheetPr>
  <dimension ref="A1:Z23"/>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C3" activeCellId="0" sqref="C3"/>
    </sheetView>
  </sheetViews>
  <sheetFormatPr defaultRowHeight="14.55" zeroHeight="false" outlineLevelRow="0" outlineLevelCol="0"/>
  <cols>
    <col collapsed="false" customWidth="true" hidden="false" outlineLevel="0" max="1" min="1" style="13" width="24.88"/>
    <col collapsed="false" customWidth="true" hidden="false" outlineLevel="0" max="26" min="2" style="13" width="3.67"/>
    <col collapsed="false" customWidth="true" hidden="false" outlineLevel="0" max="1025" min="27" style="13" width="9.11"/>
  </cols>
  <sheetData>
    <row r="1" customFormat="false" ht="21.3" hidden="false" customHeight="false" outlineLevel="0" collapsed="false">
      <c r="A1" s="449" t="s">
        <v>266</v>
      </c>
    </row>
    <row r="2" customFormat="false" ht="16.6" hidden="false" customHeight="true" outlineLevel="0" collapsed="false">
      <c r="A2" s="450"/>
      <c r="B2" s="451" t="s">
        <v>267</v>
      </c>
      <c r="C2" s="451"/>
      <c r="D2" s="451"/>
      <c r="E2" s="451"/>
      <c r="F2" s="451"/>
      <c r="G2" s="451"/>
      <c r="H2" s="451"/>
      <c r="I2" s="451"/>
      <c r="J2" s="451"/>
      <c r="K2" s="451"/>
      <c r="L2" s="451"/>
      <c r="M2" s="452" t="s">
        <v>268</v>
      </c>
      <c r="N2" s="452"/>
      <c r="O2" s="452"/>
      <c r="P2" s="452"/>
      <c r="Q2" s="452"/>
      <c r="R2" s="452"/>
      <c r="S2" s="452"/>
      <c r="T2" s="452"/>
      <c r="U2" s="452"/>
      <c r="V2" s="453" t="s">
        <v>269</v>
      </c>
      <c r="W2" s="453"/>
      <c r="X2" s="453"/>
      <c r="Y2" s="453"/>
      <c r="Z2" s="453"/>
    </row>
    <row r="3" customFormat="false" ht="298.5" hidden="false" customHeight="true" outlineLevel="0" collapsed="false">
      <c r="A3" s="454"/>
      <c r="B3" s="455" t="s">
        <v>270</v>
      </c>
      <c r="C3" s="456" t="s">
        <v>271</v>
      </c>
      <c r="D3" s="456" t="s">
        <v>123</v>
      </c>
      <c r="E3" s="457" t="s">
        <v>272</v>
      </c>
      <c r="F3" s="457" t="s">
        <v>126</v>
      </c>
      <c r="G3" s="456" t="s">
        <v>127</v>
      </c>
      <c r="H3" s="458" t="s">
        <v>128</v>
      </c>
      <c r="I3" s="456" t="s">
        <v>129</v>
      </c>
      <c r="J3" s="456" t="s">
        <v>130</v>
      </c>
      <c r="K3" s="456" t="s">
        <v>131</v>
      </c>
      <c r="L3" s="459" t="s">
        <v>132</v>
      </c>
      <c r="M3" s="460" t="s">
        <v>133</v>
      </c>
      <c r="N3" s="461" t="s">
        <v>134</v>
      </c>
      <c r="O3" s="461" t="s">
        <v>135</v>
      </c>
      <c r="P3" s="461" t="s">
        <v>136</v>
      </c>
      <c r="Q3" s="461" t="s">
        <v>137</v>
      </c>
      <c r="R3" s="461" t="s">
        <v>138</v>
      </c>
      <c r="S3" s="461" t="s">
        <v>273</v>
      </c>
      <c r="T3" s="461" t="s">
        <v>140</v>
      </c>
      <c r="U3" s="462" t="s">
        <v>142</v>
      </c>
      <c r="V3" s="463" t="s">
        <v>143</v>
      </c>
      <c r="W3" s="464" t="s">
        <v>144</v>
      </c>
      <c r="X3" s="464" t="s">
        <v>145</v>
      </c>
      <c r="Y3" s="464" t="s">
        <v>146</v>
      </c>
      <c r="Z3" s="465" t="s">
        <v>147</v>
      </c>
    </row>
    <row r="4" customFormat="false" ht="14.55" hidden="false" customHeight="false" outlineLevel="0" collapsed="false">
      <c r="A4" s="466" t="s">
        <v>137</v>
      </c>
      <c r="B4" s="467" t="n">
        <v>2</v>
      </c>
      <c r="C4" s="468" t="n">
        <v>2</v>
      </c>
      <c r="D4" s="468" t="n">
        <v>2</v>
      </c>
      <c r="E4" s="469" t="n">
        <v>3</v>
      </c>
      <c r="F4" s="468" t="n">
        <v>2</v>
      </c>
      <c r="G4" s="468" t="n">
        <v>2</v>
      </c>
      <c r="H4" s="468" t="n">
        <v>2</v>
      </c>
      <c r="I4" s="470" t="n">
        <v>1</v>
      </c>
      <c r="J4" s="470" t="n">
        <v>1</v>
      </c>
      <c r="K4" s="468" t="n">
        <v>2</v>
      </c>
      <c r="L4" s="468" t="n">
        <v>2</v>
      </c>
      <c r="M4" s="470" t="n">
        <v>1</v>
      </c>
      <c r="N4" s="468" t="n">
        <v>2</v>
      </c>
      <c r="O4" s="468" t="n">
        <v>2</v>
      </c>
      <c r="P4" s="469" t="n">
        <v>3</v>
      </c>
      <c r="Q4" s="469" t="n">
        <v>3</v>
      </c>
      <c r="R4" s="470" t="n">
        <v>1</v>
      </c>
      <c r="S4" s="468" t="n">
        <v>2</v>
      </c>
      <c r="T4" s="468" t="n">
        <v>2</v>
      </c>
      <c r="U4" s="470" t="n">
        <v>1</v>
      </c>
      <c r="V4" s="469" t="n">
        <v>3</v>
      </c>
      <c r="W4" s="469" t="n">
        <v>3</v>
      </c>
      <c r="X4" s="469" t="n">
        <v>3</v>
      </c>
      <c r="Y4" s="469" t="n">
        <v>3</v>
      </c>
      <c r="Z4" s="471" t="n">
        <v>3</v>
      </c>
    </row>
    <row r="5" customFormat="false" ht="14.55" hidden="false" customHeight="false" outlineLevel="0" collapsed="false">
      <c r="A5" s="472" t="s">
        <v>274</v>
      </c>
      <c r="B5" s="473" t="n">
        <v>2</v>
      </c>
      <c r="C5" s="474" t="n">
        <v>2</v>
      </c>
      <c r="D5" s="474" t="n">
        <v>2</v>
      </c>
      <c r="E5" s="475" t="n">
        <v>3</v>
      </c>
      <c r="F5" s="474" t="n">
        <v>2</v>
      </c>
      <c r="G5" s="475" t="n">
        <v>3</v>
      </c>
      <c r="H5" s="474" t="n">
        <v>2</v>
      </c>
      <c r="I5" s="474" t="n">
        <v>2</v>
      </c>
      <c r="J5" s="476" t="n">
        <v>1</v>
      </c>
      <c r="K5" s="474" t="n">
        <v>2</v>
      </c>
      <c r="L5" s="474" t="n">
        <v>2</v>
      </c>
      <c r="M5" s="476" t="n">
        <v>1</v>
      </c>
      <c r="N5" s="476" t="n">
        <v>1</v>
      </c>
      <c r="O5" s="476" t="n">
        <v>1</v>
      </c>
      <c r="P5" s="474" t="n">
        <v>2</v>
      </c>
      <c r="Q5" s="474" t="n">
        <v>2</v>
      </c>
      <c r="R5" s="476" t="n">
        <v>1</v>
      </c>
      <c r="S5" s="474" t="n">
        <v>2</v>
      </c>
      <c r="T5" s="474" t="n">
        <v>2</v>
      </c>
      <c r="U5" s="476" t="n">
        <v>1</v>
      </c>
      <c r="V5" s="474" t="n">
        <v>2</v>
      </c>
      <c r="W5" s="474" t="n">
        <v>2</v>
      </c>
      <c r="X5" s="474" t="n">
        <v>2</v>
      </c>
      <c r="Y5" s="474" t="n">
        <v>2</v>
      </c>
      <c r="Z5" s="477" t="n">
        <v>2</v>
      </c>
    </row>
    <row r="6" customFormat="false" ht="15.3" hidden="false" customHeight="false" outlineLevel="0" collapsed="false">
      <c r="A6" s="478" t="s">
        <v>275</v>
      </c>
      <c r="B6" s="479" t="n">
        <v>3</v>
      </c>
      <c r="C6" s="480" t="n">
        <v>1</v>
      </c>
      <c r="D6" s="481" t="n">
        <v>2</v>
      </c>
      <c r="E6" s="482" t="n">
        <v>3</v>
      </c>
      <c r="F6" s="481" t="n">
        <v>2</v>
      </c>
      <c r="G6" s="482" t="n">
        <v>3</v>
      </c>
      <c r="H6" s="482" t="n">
        <v>3</v>
      </c>
      <c r="I6" s="482" t="n">
        <v>3</v>
      </c>
      <c r="J6" s="480" t="n">
        <v>1</v>
      </c>
      <c r="K6" s="482" t="n">
        <v>3</v>
      </c>
      <c r="L6" s="481" t="n">
        <v>2</v>
      </c>
      <c r="M6" s="480" t="n">
        <v>1</v>
      </c>
      <c r="N6" s="481" t="n">
        <v>2</v>
      </c>
      <c r="O6" s="481" t="n">
        <v>2</v>
      </c>
      <c r="P6" s="481" t="n">
        <v>2</v>
      </c>
      <c r="Q6" s="482" t="n">
        <v>3</v>
      </c>
      <c r="R6" s="481" t="n">
        <v>2</v>
      </c>
      <c r="S6" s="481" t="n">
        <v>2</v>
      </c>
      <c r="T6" s="482" t="n">
        <v>3</v>
      </c>
      <c r="U6" s="481" t="n">
        <v>2</v>
      </c>
      <c r="V6" s="482" t="n">
        <v>3</v>
      </c>
      <c r="W6" s="482" t="n">
        <v>3</v>
      </c>
      <c r="X6" s="482" t="n">
        <v>3</v>
      </c>
      <c r="Y6" s="481" t="n">
        <v>2</v>
      </c>
      <c r="Z6" s="483" t="n">
        <v>3</v>
      </c>
    </row>
    <row r="7" customFormat="false" ht="14.55" hidden="false" customHeight="false" outlineLevel="0" collapsed="false">
      <c r="A7" s="484" t="s">
        <v>276</v>
      </c>
      <c r="B7" s="467" t="n">
        <v>2</v>
      </c>
      <c r="C7" s="468" t="n">
        <v>2</v>
      </c>
      <c r="D7" s="468" t="n">
        <v>2</v>
      </c>
      <c r="E7" s="468" t="n">
        <v>2</v>
      </c>
      <c r="F7" s="468" t="n">
        <v>2</v>
      </c>
      <c r="G7" s="468" t="n">
        <v>2</v>
      </c>
      <c r="H7" s="468" t="n">
        <v>2</v>
      </c>
      <c r="I7" s="470" t="n">
        <v>1</v>
      </c>
      <c r="J7" s="470" t="n">
        <v>1</v>
      </c>
      <c r="K7" s="468" t="n">
        <v>2</v>
      </c>
      <c r="L7" s="468" t="n">
        <v>2</v>
      </c>
      <c r="M7" s="469" t="n">
        <v>3</v>
      </c>
      <c r="N7" s="468" t="n">
        <v>2</v>
      </c>
      <c r="O7" s="470" t="n">
        <v>1</v>
      </c>
      <c r="P7" s="468" t="n">
        <v>2</v>
      </c>
      <c r="Q7" s="468" t="n">
        <v>2</v>
      </c>
      <c r="R7" s="469" t="n">
        <v>3</v>
      </c>
      <c r="S7" s="469" t="n">
        <v>3</v>
      </c>
      <c r="T7" s="468" t="n">
        <v>2</v>
      </c>
      <c r="U7" s="469" t="n">
        <v>3</v>
      </c>
      <c r="V7" s="468" t="n">
        <v>2</v>
      </c>
      <c r="W7" s="468" t="n">
        <v>2</v>
      </c>
      <c r="X7" s="468" t="n">
        <v>2</v>
      </c>
      <c r="Y7" s="468" t="n">
        <v>2</v>
      </c>
      <c r="Z7" s="485" t="n">
        <v>2</v>
      </c>
    </row>
    <row r="8" customFormat="false" ht="14.55" hidden="false" customHeight="false" outlineLevel="0" collapsed="false">
      <c r="A8" s="486" t="s">
        <v>277</v>
      </c>
      <c r="B8" s="473" t="n">
        <v>2</v>
      </c>
      <c r="C8" s="474" t="n">
        <v>2</v>
      </c>
      <c r="D8" s="474" t="n">
        <v>2</v>
      </c>
      <c r="E8" s="474" t="n">
        <v>2</v>
      </c>
      <c r="F8" s="475" t="n">
        <v>3</v>
      </c>
      <c r="G8" s="474" t="n">
        <v>2</v>
      </c>
      <c r="H8" s="474" t="n">
        <v>2</v>
      </c>
      <c r="I8" s="475" t="n">
        <v>3</v>
      </c>
      <c r="J8" s="476" t="n">
        <v>1</v>
      </c>
      <c r="K8" s="474" t="n">
        <v>2</v>
      </c>
      <c r="L8" s="474" t="n">
        <v>2</v>
      </c>
      <c r="M8" s="474" t="n">
        <v>1</v>
      </c>
      <c r="N8" s="475" t="n">
        <v>3</v>
      </c>
      <c r="O8" s="474" t="n">
        <v>2</v>
      </c>
      <c r="P8" s="474" t="n">
        <v>2</v>
      </c>
      <c r="Q8" s="474" t="n">
        <v>2</v>
      </c>
      <c r="R8" s="474" t="n">
        <v>2</v>
      </c>
      <c r="S8" s="475" t="n">
        <v>3</v>
      </c>
      <c r="T8" s="474" t="n">
        <v>2</v>
      </c>
      <c r="U8" s="474" t="n">
        <v>2</v>
      </c>
      <c r="V8" s="474" t="n">
        <v>2</v>
      </c>
      <c r="W8" s="474" t="n">
        <v>2</v>
      </c>
      <c r="X8" s="474" t="n">
        <v>2</v>
      </c>
      <c r="Y8" s="474" t="n">
        <v>2</v>
      </c>
      <c r="Z8" s="477" t="n">
        <v>2</v>
      </c>
    </row>
    <row r="9" customFormat="false" ht="15.3" hidden="false" customHeight="false" outlineLevel="0" collapsed="false">
      <c r="A9" s="487" t="s">
        <v>278</v>
      </c>
      <c r="B9" s="488" t="n">
        <v>2</v>
      </c>
      <c r="C9" s="481" t="n">
        <v>2</v>
      </c>
      <c r="D9" s="481" t="n">
        <v>2</v>
      </c>
      <c r="E9" s="482" t="n">
        <v>3</v>
      </c>
      <c r="F9" s="481" t="n">
        <v>2</v>
      </c>
      <c r="G9" s="482" t="n">
        <v>3</v>
      </c>
      <c r="H9" s="482" t="n">
        <v>3</v>
      </c>
      <c r="I9" s="482" t="n">
        <v>3</v>
      </c>
      <c r="J9" s="481" t="n">
        <v>2</v>
      </c>
      <c r="K9" s="481" t="n">
        <v>2</v>
      </c>
      <c r="L9" s="481" t="n">
        <v>2</v>
      </c>
      <c r="M9" s="480" t="n">
        <v>1</v>
      </c>
      <c r="N9" s="480" t="n">
        <v>1</v>
      </c>
      <c r="O9" s="481" t="n">
        <v>2</v>
      </c>
      <c r="P9" s="481" t="n">
        <v>2</v>
      </c>
      <c r="Q9" s="481" t="n">
        <v>2</v>
      </c>
      <c r="R9" s="481" t="n">
        <v>2</v>
      </c>
      <c r="S9" s="481" t="n">
        <v>2</v>
      </c>
      <c r="T9" s="481" t="n">
        <v>2</v>
      </c>
      <c r="U9" s="481" t="n">
        <v>2</v>
      </c>
      <c r="V9" s="481" t="n">
        <v>2</v>
      </c>
      <c r="W9" s="481" t="n">
        <v>2</v>
      </c>
      <c r="X9" s="482" t="n">
        <v>3</v>
      </c>
      <c r="Y9" s="481" t="n">
        <v>2</v>
      </c>
      <c r="Z9" s="483" t="n">
        <v>3</v>
      </c>
    </row>
    <row r="10" customFormat="false" ht="14.55" hidden="false" customHeight="false" outlineLevel="0" collapsed="false">
      <c r="A10" s="489" t="s">
        <v>279</v>
      </c>
      <c r="B10" s="467" t="n">
        <v>2</v>
      </c>
      <c r="C10" s="468" t="n">
        <v>2</v>
      </c>
      <c r="D10" s="468" t="n">
        <v>2</v>
      </c>
      <c r="E10" s="469" t="n">
        <v>3</v>
      </c>
      <c r="F10" s="469" t="n">
        <v>3</v>
      </c>
      <c r="G10" s="468" t="n">
        <v>2</v>
      </c>
      <c r="H10" s="469" t="n">
        <v>3</v>
      </c>
      <c r="I10" s="469" t="n">
        <v>3</v>
      </c>
      <c r="J10" s="468" t="n">
        <v>2</v>
      </c>
      <c r="K10" s="468" t="n">
        <v>2</v>
      </c>
      <c r="L10" s="468" t="n">
        <v>2</v>
      </c>
      <c r="M10" s="470" t="n">
        <v>1</v>
      </c>
      <c r="N10" s="470" t="n">
        <v>1</v>
      </c>
      <c r="O10" s="468" t="n">
        <v>2</v>
      </c>
      <c r="P10" s="469" t="n">
        <v>3</v>
      </c>
      <c r="Q10" s="468" t="n">
        <v>2</v>
      </c>
      <c r="R10" s="468" t="n">
        <v>2</v>
      </c>
      <c r="S10" s="468" t="n">
        <v>2</v>
      </c>
      <c r="T10" s="468" t="n">
        <v>2</v>
      </c>
      <c r="U10" s="468" t="n">
        <v>2</v>
      </c>
      <c r="V10" s="468" t="n">
        <v>2</v>
      </c>
      <c r="W10" s="468" t="n">
        <v>2</v>
      </c>
      <c r="X10" s="468" t="n">
        <v>2</v>
      </c>
      <c r="Y10" s="468" t="n">
        <v>2</v>
      </c>
      <c r="Z10" s="485" t="n">
        <v>2</v>
      </c>
    </row>
    <row r="11" customFormat="false" ht="14.55" hidden="false" customHeight="false" outlineLevel="0" collapsed="false">
      <c r="A11" s="490" t="s">
        <v>280</v>
      </c>
      <c r="B11" s="491" t="n">
        <v>3</v>
      </c>
      <c r="C11" s="474" t="n">
        <v>2</v>
      </c>
      <c r="D11" s="475" t="n">
        <v>3</v>
      </c>
      <c r="E11" s="475" t="n">
        <v>3</v>
      </c>
      <c r="F11" s="475" t="n">
        <v>3</v>
      </c>
      <c r="G11" s="475" t="n">
        <v>3</v>
      </c>
      <c r="H11" s="475" t="n">
        <v>3</v>
      </c>
      <c r="I11" s="475" t="n">
        <v>3</v>
      </c>
      <c r="J11" s="475" t="n">
        <v>3</v>
      </c>
      <c r="K11" s="474" t="n">
        <v>2</v>
      </c>
      <c r="L11" s="475" t="n">
        <v>3</v>
      </c>
      <c r="M11" s="474" t="n">
        <v>2</v>
      </c>
      <c r="N11" s="476" t="n">
        <v>1</v>
      </c>
      <c r="O11" s="475" t="n">
        <v>3</v>
      </c>
      <c r="P11" s="475" t="n">
        <v>3</v>
      </c>
      <c r="Q11" s="474" t="n">
        <v>2</v>
      </c>
      <c r="R11" s="475" t="n">
        <v>3</v>
      </c>
      <c r="S11" s="474" t="n">
        <v>2</v>
      </c>
      <c r="T11" s="474" t="n">
        <v>2</v>
      </c>
      <c r="U11" s="475" t="n">
        <v>3</v>
      </c>
      <c r="V11" s="475" t="n">
        <v>3</v>
      </c>
      <c r="W11" s="475" t="n">
        <v>3</v>
      </c>
      <c r="X11" s="475" t="n">
        <v>3</v>
      </c>
      <c r="Y11" s="474" t="n">
        <v>2</v>
      </c>
      <c r="Z11" s="492" t="n">
        <v>3</v>
      </c>
    </row>
    <row r="12" customFormat="false" ht="15.3" hidden="false" customHeight="false" outlineLevel="0" collapsed="false">
      <c r="A12" s="493" t="s">
        <v>281</v>
      </c>
      <c r="B12" s="479" t="n">
        <v>3</v>
      </c>
      <c r="C12" s="481" t="n">
        <v>2</v>
      </c>
      <c r="D12" s="481" t="n">
        <v>2</v>
      </c>
      <c r="E12" s="482" t="n">
        <v>3</v>
      </c>
      <c r="F12" s="482" t="n">
        <v>3</v>
      </c>
      <c r="G12" s="482" t="n">
        <v>3</v>
      </c>
      <c r="H12" s="482" t="n">
        <v>3</v>
      </c>
      <c r="I12" s="482" t="n">
        <v>3</v>
      </c>
      <c r="J12" s="482" t="n">
        <v>3</v>
      </c>
      <c r="K12" s="482" t="n">
        <v>3</v>
      </c>
      <c r="L12" s="482" t="n">
        <v>3</v>
      </c>
      <c r="M12" s="480" t="n">
        <v>1</v>
      </c>
      <c r="N12" s="480" t="n">
        <v>1</v>
      </c>
      <c r="O12" s="482" t="n">
        <v>3</v>
      </c>
      <c r="P12" s="482" t="n">
        <v>3</v>
      </c>
      <c r="Q12" s="481" t="n">
        <v>2</v>
      </c>
      <c r="R12" s="482" t="n">
        <v>3</v>
      </c>
      <c r="S12" s="481" t="n">
        <v>2</v>
      </c>
      <c r="T12" s="482" t="n">
        <v>3</v>
      </c>
      <c r="U12" s="482" t="n">
        <v>3</v>
      </c>
      <c r="V12" s="482" t="n">
        <v>3</v>
      </c>
      <c r="W12" s="482" t="n">
        <v>3</v>
      </c>
      <c r="X12" s="482" t="n">
        <v>3</v>
      </c>
      <c r="Y12" s="482" t="n">
        <v>3</v>
      </c>
      <c r="Z12" s="483" t="n">
        <v>3</v>
      </c>
    </row>
    <row r="13" customFormat="false" ht="14.55" hidden="false" customHeight="false" outlineLevel="0" collapsed="false">
      <c r="A13" s="494" t="s">
        <v>282</v>
      </c>
      <c r="B13" s="467" t="n">
        <v>2</v>
      </c>
      <c r="C13" s="468" t="n">
        <v>2</v>
      </c>
      <c r="D13" s="468" t="n">
        <v>2</v>
      </c>
      <c r="E13" s="468" t="n">
        <v>2</v>
      </c>
      <c r="F13" s="469" t="n">
        <v>3</v>
      </c>
      <c r="G13" s="468" t="n">
        <v>2</v>
      </c>
      <c r="H13" s="468" t="n">
        <v>2</v>
      </c>
      <c r="I13" s="468" t="n">
        <v>2</v>
      </c>
      <c r="J13" s="468" t="n">
        <v>2</v>
      </c>
      <c r="K13" s="468" t="n">
        <v>2</v>
      </c>
      <c r="L13" s="469" t="n">
        <v>3</v>
      </c>
      <c r="M13" s="468" t="n">
        <v>2</v>
      </c>
      <c r="N13" s="470" t="n">
        <v>1</v>
      </c>
      <c r="O13" s="468" t="n">
        <v>2</v>
      </c>
      <c r="P13" s="470" t="n">
        <v>1</v>
      </c>
      <c r="Q13" s="468" t="n">
        <v>2</v>
      </c>
      <c r="R13" s="468" t="n">
        <v>2</v>
      </c>
      <c r="S13" s="468" t="n">
        <v>2</v>
      </c>
      <c r="T13" s="468" t="n">
        <v>2</v>
      </c>
      <c r="U13" s="468" t="n">
        <v>2</v>
      </c>
      <c r="V13" s="468" t="n">
        <v>2</v>
      </c>
      <c r="W13" s="469" t="n">
        <v>3</v>
      </c>
      <c r="X13" s="469" t="n">
        <v>3</v>
      </c>
      <c r="Y13" s="469" t="n">
        <v>3</v>
      </c>
      <c r="Z13" s="471" t="n">
        <v>3</v>
      </c>
    </row>
    <row r="14" customFormat="false" ht="14.55" hidden="false" customHeight="false" outlineLevel="0" collapsed="false">
      <c r="A14" s="495" t="s">
        <v>283</v>
      </c>
      <c r="B14" s="496" t="n">
        <v>1</v>
      </c>
      <c r="C14" s="474" t="n">
        <v>2</v>
      </c>
      <c r="D14" s="474" t="n">
        <v>2</v>
      </c>
      <c r="E14" s="474" t="n">
        <v>2</v>
      </c>
      <c r="F14" s="476" t="n">
        <v>1</v>
      </c>
      <c r="G14" s="476" t="n">
        <v>1</v>
      </c>
      <c r="H14" s="476" t="n">
        <v>1</v>
      </c>
      <c r="I14" s="476" t="n">
        <v>1</v>
      </c>
      <c r="J14" s="474" t="n">
        <v>2</v>
      </c>
      <c r="K14" s="476" t="n">
        <v>1</v>
      </c>
      <c r="L14" s="476" t="n">
        <v>1</v>
      </c>
      <c r="M14" s="476" t="n">
        <v>1</v>
      </c>
      <c r="N14" s="476" t="n">
        <v>1</v>
      </c>
      <c r="O14" s="476" t="n">
        <v>1</v>
      </c>
      <c r="P14" s="476" t="n">
        <v>1</v>
      </c>
      <c r="Q14" s="476" t="n">
        <v>1</v>
      </c>
      <c r="R14" s="476" t="n">
        <v>1</v>
      </c>
      <c r="S14" s="476" t="n">
        <v>1</v>
      </c>
      <c r="T14" s="476" t="n">
        <v>1</v>
      </c>
      <c r="U14" s="476" t="n">
        <v>1</v>
      </c>
      <c r="V14" s="474" t="n">
        <v>2</v>
      </c>
      <c r="W14" s="474" t="n">
        <v>2</v>
      </c>
      <c r="X14" s="474" t="n">
        <v>2</v>
      </c>
      <c r="Y14" s="474" t="n">
        <v>2</v>
      </c>
      <c r="Z14" s="477" t="n">
        <v>2</v>
      </c>
    </row>
    <row r="15" customFormat="false" ht="14.55" hidden="false" customHeight="false" outlineLevel="0" collapsed="false">
      <c r="A15" s="495" t="s">
        <v>284</v>
      </c>
      <c r="B15" s="496" t="n">
        <v>1</v>
      </c>
      <c r="C15" s="474" t="n">
        <v>2</v>
      </c>
      <c r="D15" s="474" t="n">
        <v>2</v>
      </c>
      <c r="E15" s="474" t="n">
        <v>2</v>
      </c>
      <c r="F15" s="474" t="n">
        <v>2</v>
      </c>
      <c r="G15" s="476" t="n">
        <v>1</v>
      </c>
      <c r="H15" s="476" t="n">
        <v>1</v>
      </c>
      <c r="I15" s="474" t="n">
        <v>2</v>
      </c>
      <c r="J15" s="476" t="n">
        <v>1</v>
      </c>
      <c r="K15" s="476" t="n">
        <v>1</v>
      </c>
      <c r="L15" s="476" t="n">
        <v>1</v>
      </c>
      <c r="M15" s="476" t="n">
        <v>1</v>
      </c>
      <c r="N15" s="476" t="n">
        <v>1</v>
      </c>
      <c r="O15" s="474" t="n">
        <v>2</v>
      </c>
      <c r="P15" s="474" t="n">
        <v>2</v>
      </c>
      <c r="Q15" s="476" t="n">
        <v>1</v>
      </c>
      <c r="R15" s="476" t="n">
        <v>1</v>
      </c>
      <c r="S15" s="476" t="n">
        <v>1</v>
      </c>
      <c r="T15" s="474" t="n">
        <v>2</v>
      </c>
      <c r="U15" s="474" t="n">
        <v>2</v>
      </c>
      <c r="V15" s="476" t="n">
        <v>1</v>
      </c>
      <c r="W15" s="474" t="n">
        <v>2</v>
      </c>
      <c r="X15" s="476" t="n">
        <v>1</v>
      </c>
      <c r="Y15" s="476" t="n">
        <v>1</v>
      </c>
      <c r="Z15" s="477" t="n">
        <v>2</v>
      </c>
    </row>
    <row r="16" customFormat="false" ht="15.3" hidden="false" customHeight="false" outlineLevel="0" collapsed="false">
      <c r="A16" s="497" t="s">
        <v>285</v>
      </c>
      <c r="B16" s="498" t="n">
        <v>1</v>
      </c>
      <c r="C16" s="481" t="n">
        <v>2</v>
      </c>
      <c r="D16" s="480" t="n">
        <v>1</v>
      </c>
      <c r="E16" s="480" t="n">
        <v>1</v>
      </c>
      <c r="F16" s="480" t="n">
        <v>1</v>
      </c>
      <c r="G16" s="480" t="n">
        <v>1</v>
      </c>
      <c r="H16" s="480" t="n">
        <v>1</v>
      </c>
      <c r="I16" s="480" t="n">
        <v>1</v>
      </c>
      <c r="J16" s="480" t="n">
        <v>1</v>
      </c>
      <c r="K16" s="480" t="n">
        <v>1</v>
      </c>
      <c r="L16" s="480" t="n">
        <v>1</v>
      </c>
      <c r="M16" s="480" t="n">
        <v>1</v>
      </c>
      <c r="N16" s="480" t="n">
        <v>1</v>
      </c>
      <c r="O16" s="480" t="n">
        <v>1</v>
      </c>
      <c r="P16" s="480" t="n">
        <v>1</v>
      </c>
      <c r="Q16" s="480" t="n">
        <v>1</v>
      </c>
      <c r="R16" s="481" t="n">
        <v>2</v>
      </c>
      <c r="S16" s="480" t="n">
        <v>1</v>
      </c>
      <c r="T16" s="480" t="n">
        <v>1</v>
      </c>
      <c r="U16" s="480" t="n">
        <v>1</v>
      </c>
      <c r="V16" s="480" t="n">
        <v>1</v>
      </c>
      <c r="W16" s="480" t="n">
        <v>1</v>
      </c>
      <c r="X16" s="480" t="n">
        <v>1</v>
      </c>
      <c r="Y16" s="480" t="n">
        <v>1</v>
      </c>
      <c r="Z16" s="499" t="n">
        <v>2</v>
      </c>
    </row>
    <row r="17" customFormat="false" ht="14.55" hidden="false" customHeight="false" outlineLevel="0" collapsed="false">
      <c r="A17" s="500" t="s">
        <v>286</v>
      </c>
      <c r="B17" s="501" t="n">
        <v>3</v>
      </c>
      <c r="C17" s="468" t="n">
        <v>2</v>
      </c>
      <c r="D17" s="470" t="n">
        <v>1</v>
      </c>
      <c r="E17" s="469" t="n">
        <v>3</v>
      </c>
      <c r="F17" s="468" t="n">
        <v>2</v>
      </c>
      <c r="G17" s="468" t="n">
        <v>2</v>
      </c>
      <c r="H17" s="470" t="n">
        <v>1</v>
      </c>
      <c r="I17" s="470" t="n">
        <v>1</v>
      </c>
      <c r="J17" s="470" t="n">
        <v>1</v>
      </c>
      <c r="K17" s="468" t="n">
        <v>2</v>
      </c>
      <c r="L17" s="468" t="n">
        <v>2</v>
      </c>
      <c r="M17" s="470" t="n">
        <v>1</v>
      </c>
      <c r="N17" s="468" t="n">
        <v>2</v>
      </c>
      <c r="O17" s="468" t="n">
        <v>2</v>
      </c>
      <c r="P17" s="469" t="n">
        <v>3</v>
      </c>
      <c r="Q17" s="468" t="n">
        <v>2</v>
      </c>
      <c r="R17" s="468" t="n">
        <v>2</v>
      </c>
      <c r="S17" s="470" t="n">
        <v>1</v>
      </c>
      <c r="T17" s="469" t="n">
        <v>3</v>
      </c>
      <c r="U17" s="470" t="n">
        <v>1</v>
      </c>
      <c r="V17" s="469" t="n">
        <v>3</v>
      </c>
      <c r="W17" s="469" t="n">
        <v>3</v>
      </c>
      <c r="X17" s="469" t="n">
        <v>3</v>
      </c>
      <c r="Y17" s="469" t="n">
        <v>3</v>
      </c>
      <c r="Z17" s="471" t="n">
        <v>3</v>
      </c>
    </row>
    <row r="18" customFormat="false" ht="14.55" hidden="false" customHeight="false" outlineLevel="0" collapsed="false">
      <c r="A18" s="502" t="s">
        <v>287</v>
      </c>
      <c r="B18" s="496" t="n">
        <v>1</v>
      </c>
      <c r="C18" s="474" t="n">
        <v>2</v>
      </c>
      <c r="D18" s="476" t="n">
        <v>1</v>
      </c>
      <c r="E18" s="474" t="n">
        <v>2</v>
      </c>
      <c r="F18" s="476" t="n">
        <v>1</v>
      </c>
      <c r="G18" s="474" t="n">
        <v>2</v>
      </c>
      <c r="H18" s="476" t="n">
        <v>1</v>
      </c>
      <c r="I18" s="476" t="n">
        <v>1</v>
      </c>
      <c r="J18" s="476" t="n">
        <v>1</v>
      </c>
      <c r="K18" s="476" t="n">
        <v>1</v>
      </c>
      <c r="L18" s="474" t="n">
        <v>2</v>
      </c>
      <c r="M18" s="476" t="n">
        <v>1</v>
      </c>
      <c r="N18" s="476" t="n">
        <v>1</v>
      </c>
      <c r="O18" s="476" t="n">
        <v>1</v>
      </c>
      <c r="P18" s="474" t="n">
        <v>2</v>
      </c>
      <c r="Q18" s="476" t="n">
        <v>1</v>
      </c>
      <c r="R18" s="474" t="n">
        <v>2</v>
      </c>
      <c r="S18" s="476" t="n">
        <v>1</v>
      </c>
      <c r="T18" s="474" t="n">
        <v>2</v>
      </c>
      <c r="U18" s="476" t="n">
        <v>1</v>
      </c>
      <c r="V18" s="475" t="n">
        <v>3</v>
      </c>
      <c r="W18" s="475" t="n">
        <v>3</v>
      </c>
      <c r="X18" s="475" t="n">
        <v>3</v>
      </c>
      <c r="Y18" s="475" t="n">
        <v>3</v>
      </c>
      <c r="Z18" s="477" t="n">
        <v>2</v>
      </c>
    </row>
    <row r="19" customFormat="false" ht="14.55" hidden="false" customHeight="false" outlineLevel="0" collapsed="false">
      <c r="A19" s="503" t="s">
        <v>288</v>
      </c>
      <c r="B19" s="496" t="n">
        <v>1</v>
      </c>
      <c r="C19" s="474" t="n">
        <v>2</v>
      </c>
      <c r="D19" s="474" t="n">
        <v>2</v>
      </c>
      <c r="E19" s="474" t="n">
        <v>2</v>
      </c>
      <c r="F19" s="474" t="n">
        <v>2</v>
      </c>
      <c r="G19" s="474" t="n">
        <v>2</v>
      </c>
      <c r="H19" s="474" t="n">
        <v>2</v>
      </c>
      <c r="I19" s="474" t="n">
        <v>2</v>
      </c>
      <c r="J19" s="474" t="n">
        <v>2</v>
      </c>
      <c r="K19" s="474" t="n">
        <v>2</v>
      </c>
      <c r="L19" s="474" t="n">
        <v>2</v>
      </c>
      <c r="M19" s="476" t="n">
        <v>1</v>
      </c>
      <c r="N19" s="476" t="n">
        <v>1</v>
      </c>
      <c r="O19" s="476" t="n">
        <v>1</v>
      </c>
      <c r="P19" s="474" t="n">
        <v>2</v>
      </c>
      <c r="Q19" s="476" t="n">
        <v>1</v>
      </c>
      <c r="R19" s="474" t="n">
        <v>2</v>
      </c>
      <c r="S19" s="476" t="n">
        <v>1</v>
      </c>
      <c r="T19" s="474" t="n">
        <v>2</v>
      </c>
      <c r="U19" s="476" t="n">
        <v>1</v>
      </c>
      <c r="V19" s="475" t="n">
        <v>3</v>
      </c>
      <c r="W19" s="475" t="n">
        <v>3</v>
      </c>
      <c r="X19" s="475" t="n">
        <v>3</v>
      </c>
      <c r="Y19" s="475" t="n">
        <v>3</v>
      </c>
      <c r="Z19" s="492" t="n">
        <v>3</v>
      </c>
    </row>
    <row r="20" customFormat="false" ht="15.3" hidden="false" customHeight="false" outlineLevel="0" collapsed="false">
      <c r="A20" s="504" t="s">
        <v>289</v>
      </c>
      <c r="B20" s="488" t="n">
        <v>2</v>
      </c>
      <c r="C20" s="481" t="n">
        <v>2</v>
      </c>
      <c r="D20" s="481" t="n">
        <v>2</v>
      </c>
      <c r="E20" s="482" t="n">
        <v>3</v>
      </c>
      <c r="F20" s="481" t="n">
        <v>2</v>
      </c>
      <c r="G20" s="481" t="n">
        <v>2</v>
      </c>
      <c r="H20" s="481" t="n">
        <v>2</v>
      </c>
      <c r="I20" s="481" t="n">
        <v>2</v>
      </c>
      <c r="J20" s="482" t="n">
        <v>3</v>
      </c>
      <c r="K20" s="481" t="n">
        <v>2</v>
      </c>
      <c r="L20" s="481" t="n">
        <v>2</v>
      </c>
      <c r="M20" s="480" t="n">
        <v>1</v>
      </c>
      <c r="N20" s="480" t="n">
        <v>1</v>
      </c>
      <c r="O20" s="481" t="n">
        <v>2</v>
      </c>
      <c r="P20" s="481" t="n">
        <v>2</v>
      </c>
      <c r="Q20" s="480" t="n">
        <v>1</v>
      </c>
      <c r="R20" s="481" t="n">
        <v>2</v>
      </c>
      <c r="S20" s="480" t="n">
        <v>1</v>
      </c>
      <c r="T20" s="481" t="n">
        <v>2</v>
      </c>
      <c r="U20" s="481" t="n">
        <v>2</v>
      </c>
      <c r="V20" s="482" t="n">
        <v>3</v>
      </c>
      <c r="W20" s="482" t="n">
        <v>3</v>
      </c>
      <c r="X20" s="482" t="n">
        <v>3</v>
      </c>
      <c r="Y20" s="482" t="n">
        <v>3</v>
      </c>
      <c r="Z20" s="483" t="n">
        <v>3</v>
      </c>
    </row>
    <row r="23" customFormat="false" ht="14.55" hidden="false" customHeight="false" outlineLevel="0" collapsed="false">
      <c r="A23" s="16" t="s">
        <v>290</v>
      </c>
    </row>
  </sheetData>
  <sheetProtection sheet="true" password="dc17" objects="true" formatCells="false" formatColumns="false" formatRows="false"/>
  <mergeCells count="3">
    <mergeCell ref="B2:L2"/>
    <mergeCell ref="M2:U2"/>
    <mergeCell ref="V2:Z2"/>
  </mergeCells>
  <conditionalFormatting sqref="B4:Z20">
    <cfRule type="colorScale" priority="2">
      <colorScale>
        <cfvo type="min" val="0"/>
        <cfvo type="percentile" val="50"/>
        <cfvo type="max" val="0"/>
        <color rgb="FF63BE7B"/>
        <color rgb="FFFFEB84"/>
        <color rgb="FFF8696B"/>
      </colorScale>
    </cfRule>
  </conditionalFormatting>
  <printOptions headings="false" gridLines="false" gridLinesSet="true" horizontalCentered="false" verticalCentered="false"/>
  <pageMargins left="0.75" right="0.75" top="1" bottom="1"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9.xml><?xml version="1.0" encoding="utf-8"?>
<worksheet xmlns="http://schemas.openxmlformats.org/spreadsheetml/2006/main" xmlns:r="http://schemas.openxmlformats.org/officeDocument/2006/relationships">
  <sheetPr filterMode="false">
    <pageSetUpPr fitToPage="false"/>
  </sheetPr>
  <dimension ref="A1:G39"/>
  <sheetViews>
    <sheetView showFormulas="false" showGridLines="false" showRowColHeaders="true" showZeros="true" rightToLeft="false" tabSelected="false" showOutlineSymbols="true" defaultGridColor="true" view="normal" topLeftCell="A1" colorId="64" zoomScale="100" zoomScaleNormal="100" zoomScalePageLayoutView="100" workbookViewId="0">
      <selection pane="topLeft" activeCell="F25" activeCellId="0" sqref="F25"/>
    </sheetView>
  </sheetViews>
  <sheetFormatPr defaultRowHeight="10.25" zeroHeight="false" outlineLevelRow="0" outlineLevelCol="0"/>
  <cols>
    <col collapsed="false" customWidth="true" hidden="false" outlineLevel="0" max="1" min="1" style="505" width="5.89"/>
    <col collapsed="false" customWidth="true" hidden="false" outlineLevel="0" max="2" min="2" style="506" width="10.11"/>
    <col collapsed="false" customWidth="true" hidden="false" outlineLevel="0" max="256" min="3" style="505" width="9.11"/>
    <col collapsed="false" customWidth="false" hidden="false" outlineLevel="0" max="1025" min="257" style="505" width="11.45"/>
  </cols>
  <sheetData>
    <row r="1" customFormat="false" ht="10.25" hidden="false" customHeight="false" outlineLevel="0" collapsed="false">
      <c r="B1" s="507"/>
      <c r="C1" s="508"/>
      <c r="D1" s="508"/>
      <c r="E1" s="508"/>
    </row>
    <row r="2" customFormat="false" ht="11" hidden="false" customHeight="false" outlineLevel="0" collapsed="false">
      <c r="A2" s="505" t="s">
        <v>291</v>
      </c>
      <c r="B2" s="509" t="s">
        <v>292</v>
      </c>
      <c r="C2" s="508"/>
      <c r="D2" s="508"/>
      <c r="E2" s="508"/>
    </row>
    <row r="3" customFormat="false" ht="18" hidden="false" customHeight="true" outlineLevel="0" collapsed="false">
      <c r="A3" s="510"/>
      <c r="B3" s="511"/>
      <c r="C3" s="512" t="s">
        <v>163</v>
      </c>
      <c r="D3" s="512"/>
      <c r="E3" s="512"/>
    </row>
    <row r="4" customFormat="false" ht="22.5" hidden="false" customHeight="true" outlineLevel="0" collapsed="false">
      <c r="A4" s="510"/>
      <c r="B4" s="511"/>
      <c r="C4" s="513" t="s">
        <v>122</v>
      </c>
      <c r="D4" s="514" t="s">
        <v>124</v>
      </c>
      <c r="E4" s="514" t="s">
        <v>118</v>
      </c>
      <c r="G4" s="515"/>
    </row>
    <row r="5" customFormat="false" ht="41.25" hidden="false" customHeight="true" outlineLevel="0" collapsed="false">
      <c r="A5" s="516" t="s">
        <v>293</v>
      </c>
      <c r="B5" s="517" t="s">
        <v>122</v>
      </c>
      <c r="C5" s="518" t="s">
        <v>172</v>
      </c>
      <c r="D5" s="518" t="s">
        <v>172</v>
      </c>
      <c r="E5" s="519" t="s">
        <v>124</v>
      </c>
    </row>
    <row r="6" customFormat="false" ht="41.25" hidden="false" customHeight="true" outlineLevel="0" collapsed="false">
      <c r="A6" s="516"/>
      <c r="B6" s="520" t="s">
        <v>124</v>
      </c>
      <c r="C6" s="521" t="s">
        <v>124</v>
      </c>
      <c r="D6" s="521" t="s">
        <v>124</v>
      </c>
      <c r="E6" s="522" t="s">
        <v>171</v>
      </c>
    </row>
    <row r="7" customFormat="false" ht="41.25" hidden="false" customHeight="true" outlineLevel="0" collapsed="false">
      <c r="A7" s="516"/>
      <c r="B7" s="520" t="s">
        <v>118</v>
      </c>
      <c r="C7" s="522" t="s">
        <v>171</v>
      </c>
      <c r="D7" s="522" t="s">
        <v>171</v>
      </c>
      <c r="E7" s="522" t="s">
        <v>171</v>
      </c>
    </row>
    <row r="8" customFormat="false" ht="10.25" hidden="false" customHeight="false" outlineLevel="0" collapsed="false">
      <c r="B8" s="507"/>
      <c r="C8" s="508"/>
      <c r="D8" s="508"/>
      <c r="E8" s="508"/>
    </row>
    <row r="9" customFormat="false" ht="10.25" hidden="false" customHeight="false" outlineLevel="0" collapsed="false">
      <c r="B9" s="507"/>
      <c r="C9" s="508"/>
      <c r="D9" s="508"/>
      <c r="E9" s="508"/>
    </row>
    <row r="10" customFormat="false" ht="11" hidden="false" customHeight="false" outlineLevel="0" collapsed="false">
      <c r="A10" s="505" t="s">
        <v>294</v>
      </c>
      <c r="B10" s="509" t="s">
        <v>295</v>
      </c>
      <c r="C10" s="508"/>
      <c r="D10" s="508"/>
      <c r="E10" s="508"/>
    </row>
    <row r="11" customFormat="false" ht="13.15" hidden="false" customHeight="false" outlineLevel="0" collapsed="false">
      <c r="A11" s="510"/>
      <c r="B11" s="511"/>
      <c r="C11" s="512" t="s">
        <v>163</v>
      </c>
      <c r="D11" s="512"/>
      <c r="E11" s="512"/>
    </row>
    <row r="12" customFormat="false" ht="22.5" hidden="false" customHeight="true" outlineLevel="0" collapsed="false">
      <c r="A12" s="510"/>
      <c r="B12" s="511"/>
      <c r="C12" s="513" t="s">
        <v>122</v>
      </c>
      <c r="D12" s="514" t="s">
        <v>124</v>
      </c>
      <c r="E12" s="514" t="s">
        <v>118</v>
      </c>
    </row>
    <row r="13" customFormat="false" ht="41.25" hidden="false" customHeight="true" outlineLevel="0" collapsed="false">
      <c r="A13" s="516" t="s">
        <v>293</v>
      </c>
      <c r="B13" s="517" t="s">
        <v>122</v>
      </c>
      <c r="C13" s="518" t="s">
        <v>172</v>
      </c>
      <c r="D13" s="518" t="s">
        <v>172</v>
      </c>
      <c r="E13" s="519" t="s">
        <v>124</v>
      </c>
    </row>
    <row r="14" customFormat="false" ht="41.25" hidden="false" customHeight="true" outlineLevel="0" collapsed="false">
      <c r="A14" s="516"/>
      <c r="B14" s="520" t="s">
        <v>124</v>
      </c>
      <c r="C14" s="523" t="s">
        <v>172</v>
      </c>
      <c r="D14" s="521" t="s">
        <v>124</v>
      </c>
      <c r="E14" s="522" t="s">
        <v>171</v>
      </c>
    </row>
    <row r="15" customFormat="false" ht="41.25" hidden="false" customHeight="true" outlineLevel="0" collapsed="false">
      <c r="A15" s="516"/>
      <c r="B15" s="520" t="s">
        <v>118</v>
      </c>
      <c r="C15" s="521" t="s">
        <v>124</v>
      </c>
      <c r="D15" s="522" t="s">
        <v>171</v>
      </c>
      <c r="E15" s="522" t="s">
        <v>171</v>
      </c>
    </row>
    <row r="16" customFormat="false" ht="10.25" hidden="false" customHeight="false" outlineLevel="0" collapsed="false">
      <c r="B16" s="507"/>
      <c r="C16" s="508"/>
      <c r="D16" s="508"/>
      <c r="E16" s="508"/>
    </row>
    <row r="17" customFormat="false" ht="10.25" hidden="false" customHeight="false" outlineLevel="0" collapsed="false">
      <c r="B17" s="507"/>
      <c r="C17" s="508"/>
      <c r="D17" s="508"/>
      <c r="E17" s="508"/>
    </row>
    <row r="18" customFormat="false" ht="11" hidden="false" customHeight="false" outlineLevel="0" collapsed="false">
      <c r="A18" s="505" t="s">
        <v>296</v>
      </c>
      <c r="B18" s="509" t="s">
        <v>297</v>
      </c>
      <c r="C18" s="508"/>
      <c r="D18" s="508"/>
      <c r="E18" s="508"/>
    </row>
    <row r="19" customFormat="false" ht="13.15" hidden="false" customHeight="false" outlineLevel="0" collapsed="false">
      <c r="A19" s="510"/>
      <c r="B19" s="511"/>
      <c r="C19" s="512" t="s">
        <v>163</v>
      </c>
      <c r="D19" s="512"/>
      <c r="E19" s="512"/>
    </row>
    <row r="20" customFormat="false" ht="22.5" hidden="false" customHeight="true" outlineLevel="0" collapsed="false">
      <c r="A20" s="510"/>
      <c r="B20" s="511"/>
      <c r="C20" s="513" t="s">
        <v>122</v>
      </c>
      <c r="D20" s="514" t="s">
        <v>124</v>
      </c>
      <c r="E20" s="514" t="s">
        <v>118</v>
      </c>
    </row>
    <row r="21" customFormat="false" ht="41.25" hidden="false" customHeight="true" outlineLevel="0" collapsed="false">
      <c r="A21" s="516" t="s">
        <v>293</v>
      </c>
      <c r="B21" s="517" t="s">
        <v>122</v>
      </c>
      <c r="C21" s="518" t="s">
        <v>172</v>
      </c>
      <c r="D21" s="518" t="s">
        <v>172</v>
      </c>
      <c r="E21" s="518" t="s">
        <v>172</v>
      </c>
    </row>
    <row r="22" customFormat="false" ht="41.25" hidden="false" customHeight="true" outlineLevel="0" collapsed="false">
      <c r="A22" s="516"/>
      <c r="B22" s="520" t="s">
        <v>124</v>
      </c>
      <c r="C22" s="523" t="s">
        <v>172</v>
      </c>
      <c r="D22" s="521" t="s">
        <v>124</v>
      </c>
      <c r="E22" s="521" t="s">
        <v>124</v>
      </c>
    </row>
    <row r="23" customFormat="false" ht="41.25" hidden="false" customHeight="true" outlineLevel="0" collapsed="false">
      <c r="A23" s="516"/>
      <c r="B23" s="520" t="s">
        <v>118</v>
      </c>
      <c r="C23" s="521" t="s">
        <v>124</v>
      </c>
      <c r="D23" s="522" t="s">
        <v>171</v>
      </c>
      <c r="E23" s="522" t="s">
        <v>171</v>
      </c>
    </row>
    <row r="24" customFormat="false" ht="10.25" hidden="false" customHeight="false" outlineLevel="0" collapsed="false">
      <c r="B24" s="507"/>
      <c r="C24" s="508"/>
      <c r="D24" s="508"/>
      <c r="E24" s="508"/>
    </row>
    <row r="25" customFormat="false" ht="10.25" hidden="false" customHeight="false" outlineLevel="0" collapsed="false">
      <c r="B25" s="507"/>
      <c r="C25" s="508"/>
      <c r="D25" s="508"/>
      <c r="E25" s="508"/>
    </row>
    <row r="26" customFormat="false" ht="11" hidden="false" customHeight="false" outlineLevel="0" collapsed="false">
      <c r="A26" s="505" t="s">
        <v>298</v>
      </c>
      <c r="B26" s="509" t="s">
        <v>299</v>
      </c>
      <c r="C26" s="508"/>
      <c r="D26" s="508"/>
      <c r="E26" s="508"/>
    </row>
    <row r="27" customFormat="false" ht="13.15" hidden="false" customHeight="false" outlineLevel="0" collapsed="false">
      <c r="A27" s="510"/>
      <c r="B27" s="511"/>
      <c r="C27" s="512" t="s">
        <v>163</v>
      </c>
      <c r="D27" s="512"/>
      <c r="E27" s="512"/>
    </row>
    <row r="28" customFormat="false" ht="22.5" hidden="false" customHeight="true" outlineLevel="0" collapsed="false">
      <c r="A28" s="510"/>
      <c r="B28" s="511"/>
      <c r="C28" s="513" t="s">
        <v>122</v>
      </c>
      <c r="D28" s="514" t="s">
        <v>124</v>
      </c>
      <c r="E28" s="514" t="s">
        <v>118</v>
      </c>
    </row>
    <row r="29" customFormat="false" ht="41.25" hidden="false" customHeight="true" outlineLevel="0" collapsed="false">
      <c r="A29" s="516" t="s">
        <v>293</v>
      </c>
      <c r="B29" s="517" t="s">
        <v>122</v>
      </c>
      <c r="C29" s="518" t="s">
        <v>172</v>
      </c>
      <c r="D29" s="519" t="s">
        <v>124</v>
      </c>
      <c r="E29" s="524" t="s">
        <v>171</v>
      </c>
    </row>
    <row r="30" customFormat="false" ht="41.25" hidden="false" customHeight="true" outlineLevel="0" collapsed="false">
      <c r="A30" s="516"/>
      <c r="B30" s="520" t="s">
        <v>124</v>
      </c>
      <c r="C30" s="523" t="s">
        <v>172</v>
      </c>
      <c r="D30" s="521" t="s">
        <v>124</v>
      </c>
      <c r="E30" s="522" t="s">
        <v>171</v>
      </c>
    </row>
    <row r="31" customFormat="false" ht="41.25" hidden="false" customHeight="true" outlineLevel="0" collapsed="false">
      <c r="A31" s="516"/>
      <c r="B31" s="520" t="s">
        <v>118</v>
      </c>
      <c r="C31" s="523" t="s">
        <v>172</v>
      </c>
      <c r="D31" s="521" t="s">
        <v>124</v>
      </c>
      <c r="E31" s="522" t="s">
        <v>171</v>
      </c>
    </row>
    <row r="32" customFormat="false" ht="10.25" hidden="false" customHeight="false" outlineLevel="0" collapsed="false">
      <c r="B32" s="507"/>
      <c r="C32" s="508"/>
      <c r="D32" s="508"/>
      <c r="E32" s="508"/>
    </row>
    <row r="33" customFormat="false" ht="10.25" hidden="false" customHeight="false" outlineLevel="0" collapsed="false">
      <c r="B33" s="507"/>
      <c r="C33" s="508"/>
      <c r="D33" s="508"/>
      <c r="E33" s="508"/>
    </row>
    <row r="34" customFormat="false" ht="11" hidden="false" customHeight="false" outlineLevel="0" collapsed="false">
      <c r="A34" s="505" t="s">
        <v>300</v>
      </c>
      <c r="B34" s="509" t="s">
        <v>301</v>
      </c>
      <c r="C34" s="508"/>
      <c r="D34" s="508"/>
      <c r="E34" s="508"/>
    </row>
    <row r="35" customFormat="false" ht="13.15" hidden="false" customHeight="false" outlineLevel="0" collapsed="false">
      <c r="A35" s="510"/>
      <c r="B35" s="511"/>
      <c r="C35" s="512" t="s">
        <v>163</v>
      </c>
      <c r="D35" s="512"/>
      <c r="E35" s="512"/>
    </row>
    <row r="36" customFormat="false" ht="21.75" hidden="false" customHeight="true" outlineLevel="0" collapsed="false">
      <c r="A36" s="510"/>
      <c r="B36" s="511"/>
      <c r="C36" s="513" t="s">
        <v>122</v>
      </c>
      <c r="D36" s="514" t="s">
        <v>124</v>
      </c>
      <c r="E36" s="514" t="s">
        <v>118</v>
      </c>
    </row>
    <row r="37" customFormat="false" ht="41.25" hidden="false" customHeight="true" outlineLevel="0" collapsed="false">
      <c r="A37" s="516" t="s">
        <v>293</v>
      </c>
      <c r="B37" s="517" t="s">
        <v>122</v>
      </c>
      <c r="C37" s="518" t="s">
        <v>172</v>
      </c>
      <c r="D37" s="518" t="s">
        <v>172</v>
      </c>
      <c r="E37" s="519" t="s">
        <v>124</v>
      </c>
    </row>
    <row r="38" customFormat="false" ht="41.25" hidden="false" customHeight="true" outlineLevel="0" collapsed="false">
      <c r="A38" s="516"/>
      <c r="B38" s="520" t="s">
        <v>124</v>
      </c>
      <c r="C38" s="523" t="s">
        <v>172</v>
      </c>
      <c r="D38" s="521" t="s">
        <v>124</v>
      </c>
      <c r="E38" s="522" t="s">
        <v>171</v>
      </c>
    </row>
    <row r="39" customFormat="false" ht="41.25" hidden="false" customHeight="true" outlineLevel="0" collapsed="false">
      <c r="A39" s="516"/>
      <c r="B39" s="520" t="s">
        <v>118</v>
      </c>
      <c r="C39" s="523" t="s">
        <v>172</v>
      </c>
      <c r="D39" s="521" t="s">
        <v>124</v>
      </c>
      <c r="E39" s="522" t="s">
        <v>171</v>
      </c>
    </row>
  </sheetData>
  <sheetProtection sheet="true" password="dc17" objects="true" formatCells="false" formatColumns="false" formatRows="false"/>
  <mergeCells count="10">
    <mergeCell ref="C3:E3"/>
    <mergeCell ref="A5:A7"/>
    <mergeCell ref="C11:E11"/>
    <mergeCell ref="A13:A15"/>
    <mergeCell ref="C19:E19"/>
    <mergeCell ref="A21:A23"/>
    <mergeCell ref="C27:E27"/>
    <mergeCell ref="A29:A31"/>
    <mergeCell ref="C35:E35"/>
    <mergeCell ref="A37:A39"/>
  </mergeCells>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0</TotalTime>
  <Application>LibreOffice/6.1.6.3.M15$Windows_X86_64 LibreOffice_project/95438ce04607f41c3e15ad262432388b710622b2</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2021-11-25T08:28:53Z</dcterms:created>
  <dc:creator/>
  <dc:description/>
  <dc:language>fr-FR</dc:language>
  <cp:lastModifiedBy/>
  <cp:revision>1</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8CEC0407DB3C43029933159137D98AE0</vt:lpwstr>
  </property>
  <property fmtid="{D5CDD505-2E9C-101B-9397-08002B2CF9AE}" pid="3" name="KSOProductBuildVer">
    <vt:lpwstr>1036-11.2.0.10382</vt:lpwstr>
  </property>
</Properties>
</file>